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3. TEMPLATES\"/>
    </mc:Choice>
  </mc:AlternateContent>
  <bookViews>
    <workbookView xWindow="0" yWindow="0" windowWidth="28800" windowHeight="12888" tabRatio="465"/>
  </bookViews>
  <sheets>
    <sheet name="Internal Budget" sheetId="35" r:id="rId1"/>
    <sheet name="Sheet1" sheetId="36" state="hidden" r:id="rId2"/>
  </sheets>
  <externalReferences>
    <externalReference r:id="rId3"/>
  </externalReferences>
  <definedNames>
    <definedName name="_xlnm.Print_Area" localSheetId="0">'Internal Budget'!$B$10:$X$129</definedName>
    <definedName name="Print_Titles_MI">'[1]FACE-AA'!#REF!</definedName>
  </definedNames>
  <calcPr calcId="162913" fullPrecision="0"/>
</workbook>
</file>

<file path=xl/calcChain.xml><?xml version="1.0" encoding="utf-8"?>
<calcChain xmlns="http://schemas.openxmlformats.org/spreadsheetml/2006/main">
  <c r="I141" i="35" l="1"/>
  <c r="D141" i="35"/>
  <c r="I139" i="35"/>
  <c r="I138" i="35"/>
  <c r="I137" i="35"/>
  <c r="I135" i="35"/>
  <c r="I134" i="35"/>
  <c r="E132" i="35"/>
  <c r="F132" i="35"/>
  <c r="G132" i="35"/>
  <c r="H132" i="35"/>
  <c r="D132" i="35"/>
  <c r="H141" i="35"/>
  <c r="G141" i="35"/>
  <c r="F141" i="35"/>
  <c r="E141" i="35"/>
  <c r="T58" i="35" l="1"/>
  <c r="S58" i="35"/>
  <c r="R58" i="35"/>
  <c r="Q58" i="35"/>
  <c r="P58" i="35"/>
  <c r="V99" i="35" l="1"/>
  <c r="Q99" i="35"/>
  <c r="R99" i="35"/>
  <c r="S99" i="35"/>
  <c r="T99" i="35"/>
  <c r="P99" i="35"/>
  <c r="Q94" i="35"/>
  <c r="R94" i="35"/>
  <c r="S94" i="35"/>
  <c r="T94" i="35"/>
  <c r="V94" i="35"/>
  <c r="P94" i="35"/>
  <c r="Q112" i="35"/>
  <c r="R112" i="35"/>
  <c r="S112" i="35"/>
  <c r="T112" i="35"/>
  <c r="P112" i="35"/>
  <c r="Y14" i="35"/>
  <c r="P14" i="35"/>
  <c r="Y15" i="35"/>
  <c r="P15" i="35"/>
  <c r="Y16" i="35"/>
  <c r="P16" i="35"/>
  <c r="Y17" i="35"/>
  <c r="P17" i="35"/>
  <c r="Y18" i="35"/>
  <c r="P18" i="35"/>
  <c r="Y19" i="35"/>
  <c r="P19" i="35"/>
  <c r="Y20" i="35"/>
  <c r="P20" i="35"/>
  <c r="Y21" i="35"/>
  <c r="P21" i="35"/>
  <c r="Y23" i="35"/>
  <c r="P23" i="35"/>
  <c r="Y24" i="35"/>
  <c r="P24" i="35"/>
  <c r="P26" i="35"/>
  <c r="P27" i="35"/>
  <c r="P28" i="35"/>
  <c r="P29" i="35"/>
  <c r="Z14" i="35"/>
  <c r="Q14" i="35"/>
  <c r="Z15" i="35"/>
  <c r="Q15" i="35"/>
  <c r="Z16" i="35"/>
  <c r="Q16" i="35"/>
  <c r="Z17" i="35"/>
  <c r="Q17" i="35"/>
  <c r="Z18" i="35"/>
  <c r="Q18" i="35"/>
  <c r="Z19" i="35"/>
  <c r="Q19" i="35"/>
  <c r="Z20" i="35"/>
  <c r="Q20" i="35"/>
  <c r="Z21" i="35"/>
  <c r="Q21" i="35"/>
  <c r="Z23" i="35"/>
  <c r="Q23" i="35"/>
  <c r="Z24" i="35"/>
  <c r="Q24" i="35"/>
  <c r="Q26" i="35"/>
  <c r="Q27" i="35"/>
  <c r="Q28" i="35"/>
  <c r="Q29" i="35"/>
  <c r="AA14" i="35"/>
  <c r="R14" i="35"/>
  <c r="AA15" i="35"/>
  <c r="R15" i="35"/>
  <c r="AA16" i="35"/>
  <c r="R16" i="35"/>
  <c r="AA17" i="35"/>
  <c r="R17" i="35"/>
  <c r="AA18" i="35"/>
  <c r="R18" i="35"/>
  <c r="AA19" i="35"/>
  <c r="R19" i="35"/>
  <c r="AA20" i="35"/>
  <c r="R20" i="35"/>
  <c r="AA21" i="35"/>
  <c r="R21" i="35"/>
  <c r="AA23" i="35"/>
  <c r="R23" i="35"/>
  <c r="AA24" i="35"/>
  <c r="R24" i="35"/>
  <c r="R26" i="35"/>
  <c r="R27" i="35"/>
  <c r="R28" i="35"/>
  <c r="R29" i="35"/>
  <c r="AB14" i="35"/>
  <c r="S14" i="35"/>
  <c r="AB15" i="35"/>
  <c r="S15" i="35"/>
  <c r="AB16" i="35"/>
  <c r="S16" i="35"/>
  <c r="AB17" i="35"/>
  <c r="S17" i="35"/>
  <c r="AB18" i="35"/>
  <c r="S18" i="35"/>
  <c r="AB19" i="35"/>
  <c r="S19" i="35"/>
  <c r="AB20" i="35"/>
  <c r="S20" i="35"/>
  <c r="AB21" i="35"/>
  <c r="S21" i="35"/>
  <c r="AB23" i="35"/>
  <c r="S23" i="35"/>
  <c r="AB24" i="35"/>
  <c r="S24" i="35"/>
  <c r="S26" i="35"/>
  <c r="S27" i="35"/>
  <c r="S28" i="35"/>
  <c r="S29" i="35"/>
  <c r="AC14" i="35"/>
  <c r="T14" i="35"/>
  <c r="AC15" i="35"/>
  <c r="T15" i="35"/>
  <c r="AC16" i="35"/>
  <c r="T16" i="35"/>
  <c r="AC17" i="35"/>
  <c r="T17" i="35"/>
  <c r="AC18" i="35"/>
  <c r="T18" i="35"/>
  <c r="AC19" i="35"/>
  <c r="T19" i="35"/>
  <c r="AC20" i="35"/>
  <c r="T20" i="35"/>
  <c r="AC21" i="35"/>
  <c r="T21" i="35"/>
  <c r="AC23" i="35"/>
  <c r="T23" i="35"/>
  <c r="AC24" i="35"/>
  <c r="T24" i="35"/>
  <c r="T26" i="35"/>
  <c r="T27" i="35"/>
  <c r="T28" i="35"/>
  <c r="T29" i="35"/>
  <c r="V29" i="35"/>
  <c r="P37" i="35"/>
  <c r="Q37" i="35"/>
  <c r="R37" i="35"/>
  <c r="S37" i="35"/>
  <c r="T37" i="35"/>
  <c r="V37" i="35"/>
  <c r="P50" i="35"/>
  <c r="Q50" i="35"/>
  <c r="R50" i="35"/>
  <c r="S50" i="35"/>
  <c r="T50" i="35"/>
  <c r="V50" i="35"/>
  <c r="P54" i="35"/>
  <c r="Q54" i="35"/>
  <c r="R54" i="35"/>
  <c r="S54" i="35"/>
  <c r="T54" i="35"/>
  <c r="V54" i="35"/>
  <c r="P42" i="35"/>
  <c r="Q42" i="35"/>
  <c r="R42" i="35"/>
  <c r="S42" i="35"/>
  <c r="T42" i="35"/>
  <c r="V42" i="35"/>
  <c r="E64" i="35"/>
  <c r="P64" i="35"/>
  <c r="P65" i="35"/>
  <c r="G64" i="35"/>
  <c r="Q64" i="35"/>
  <c r="Q65" i="35"/>
  <c r="Q89" i="35" s="1"/>
  <c r="I64" i="35"/>
  <c r="R64" i="35"/>
  <c r="R65" i="35"/>
  <c r="R89" i="35" s="1"/>
  <c r="K64" i="35"/>
  <c r="S64" i="35"/>
  <c r="S65" i="35"/>
  <c r="S89" i="35" s="1"/>
  <c r="M64" i="35"/>
  <c r="T64" i="35"/>
  <c r="T65" i="35"/>
  <c r="T89" i="35" s="1"/>
  <c r="P74" i="35"/>
  <c r="Q74" i="35"/>
  <c r="R74" i="35"/>
  <c r="S74" i="35"/>
  <c r="T74" i="35"/>
  <c r="V74" i="35"/>
  <c r="P80" i="35"/>
  <c r="Q80" i="35"/>
  <c r="R80" i="35"/>
  <c r="S80" i="35"/>
  <c r="T80" i="35"/>
  <c r="V80" i="35"/>
  <c r="P86" i="35"/>
  <c r="Q86" i="35"/>
  <c r="R86" i="35"/>
  <c r="S86" i="35"/>
  <c r="T86" i="35"/>
  <c r="V86" i="35"/>
  <c r="P89" i="35"/>
  <c r="P95" i="35" s="1"/>
  <c r="V53" i="35"/>
  <c r="V108" i="35"/>
  <c r="T108" i="35"/>
  <c r="S108" i="35"/>
  <c r="R108" i="35"/>
  <c r="Q108" i="35"/>
  <c r="P108" i="35"/>
  <c r="V85" i="35"/>
  <c r="V79" i="35"/>
  <c r="V73" i="35"/>
  <c r="V101" i="35"/>
  <c r="T101" i="35"/>
  <c r="S101" i="35"/>
  <c r="R101" i="35"/>
  <c r="Q101" i="35"/>
  <c r="P101" i="35"/>
  <c r="V114" i="35"/>
  <c r="V107" i="35"/>
  <c r="V57" i="35"/>
  <c r="V109" i="35"/>
  <c r="V112" i="35"/>
  <c r="AD14" i="35"/>
  <c r="AE14" i="35"/>
  <c r="AF14" i="35"/>
  <c r="AG14" i="35"/>
  <c r="AH14" i="35"/>
  <c r="AD23" i="35"/>
  <c r="AE23" i="35"/>
  <c r="AF23" i="35"/>
  <c r="AG23" i="35"/>
  <c r="AH23" i="35"/>
  <c r="AD24" i="35"/>
  <c r="AE24" i="35"/>
  <c r="AF24" i="35"/>
  <c r="AG24" i="35"/>
  <c r="AH24" i="35"/>
  <c r="AD16" i="35"/>
  <c r="AE16" i="35"/>
  <c r="AF16" i="35"/>
  <c r="AG16" i="35"/>
  <c r="AH16" i="35"/>
  <c r="AD15" i="35"/>
  <c r="AE15" i="35"/>
  <c r="AF15" i="35"/>
  <c r="AG15" i="35"/>
  <c r="AH15" i="35"/>
  <c r="AD19" i="35"/>
  <c r="AE19" i="35"/>
  <c r="AF19" i="35"/>
  <c r="AG19" i="35"/>
  <c r="AH19" i="35"/>
  <c r="AD20" i="35"/>
  <c r="AE20" i="35"/>
  <c r="AF20" i="35"/>
  <c r="AG20" i="35"/>
  <c r="AH20" i="35"/>
  <c r="AD18" i="35"/>
  <c r="AE18" i="35"/>
  <c r="AF18" i="35"/>
  <c r="AG18" i="35"/>
  <c r="AH18" i="35"/>
  <c r="AD17" i="35"/>
  <c r="AE17" i="35"/>
  <c r="AF17" i="35"/>
  <c r="AG17" i="35"/>
  <c r="AH17" i="35"/>
  <c r="AD21" i="35"/>
  <c r="AE21" i="35"/>
  <c r="AF21" i="35"/>
  <c r="AG21" i="35"/>
  <c r="AH21" i="35"/>
  <c r="V83" i="35"/>
  <c r="V77" i="35"/>
  <c r="V71" i="35"/>
  <c r="P109" i="35"/>
  <c r="V62" i="35"/>
  <c r="V63" i="35"/>
  <c r="V59" i="35"/>
  <c r="V61" i="35"/>
  <c r="V41" i="35"/>
  <c r="Q109" i="35"/>
  <c r="R109" i="35"/>
  <c r="S109" i="35"/>
  <c r="T109" i="35"/>
  <c r="V35" i="35"/>
  <c r="V36" i="35"/>
  <c r="R107" i="35"/>
  <c r="Q107" i="35"/>
  <c r="P107" i="35"/>
  <c r="V45" i="35"/>
  <c r="T107" i="35"/>
  <c r="S107" i="35"/>
  <c r="V84" i="35"/>
  <c r="V78" i="35"/>
  <c r="V72" i="35"/>
  <c r="N14" i="35"/>
  <c r="L14" i="35"/>
  <c r="J14" i="35"/>
  <c r="H14" i="35"/>
  <c r="F14" i="35"/>
  <c r="F12" i="35"/>
  <c r="P11" i="35"/>
  <c r="V58" i="35"/>
  <c r="F16" i="35"/>
  <c r="H16" i="35"/>
  <c r="J16" i="35"/>
  <c r="L16" i="35"/>
  <c r="N16" i="35"/>
  <c r="F17" i="35"/>
  <c r="H17" i="35"/>
  <c r="J17" i="35"/>
  <c r="L17" i="35"/>
  <c r="N17" i="35"/>
  <c r="F18" i="35"/>
  <c r="H18" i="35"/>
  <c r="J18" i="35"/>
  <c r="L18" i="35"/>
  <c r="N18" i="35"/>
  <c r="F19" i="35"/>
  <c r="H19" i="35"/>
  <c r="J19" i="35"/>
  <c r="L19" i="35"/>
  <c r="N19" i="35"/>
  <c r="M123" i="35"/>
  <c r="K123" i="35"/>
  <c r="I123" i="35"/>
  <c r="G123" i="35"/>
  <c r="E123" i="35"/>
  <c r="V49" i="35"/>
  <c r="V48" i="35"/>
  <c r="V47" i="35"/>
  <c r="V46" i="35"/>
  <c r="N24" i="35"/>
  <c r="L24" i="35"/>
  <c r="J24" i="35"/>
  <c r="H24" i="35"/>
  <c r="F24" i="35"/>
  <c r="N23" i="35"/>
  <c r="L23" i="35"/>
  <c r="J23" i="35"/>
  <c r="H23" i="35"/>
  <c r="F23" i="35"/>
  <c r="N21" i="35"/>
  <c r="L21" i="35"/>
  <c r="J21" i="35"/>
  <c r="H21" i="35"/>
  <c r="F21" i="35"/>
  <c r="N20" i="35"/>
  <c r="L20" i="35"/>
  <c r="J20" i="35"/>
  <c r="H20" i="35"/>
  <c r="F20" i="35"/>
  <c r="N15" i="35"/>
  <c r="L15" i="35"/>
  <c r="J15" i="35"/>
  <c r="H15" i="35"/>
  <c r="F15" i="35"/>
  <c r="V60" i="35"/>
  <c r="V40" i="35"/>
  <c r="V64" i="35"/>
  <c r="V24" i="35"/>
  <c r="V20" i="35"/>
  <c r="V15" i="35"/>
  <c r="P100" i="35"/>
  <c r="P102" i="35"/>
  <c r="P9" i="35" s="1"/>
  <c r="P105" i="35"/>
  <c r="V14" i="35"/>
  <c r="V16" i="35"/>
  <c r="P113" i="35"/>
  <c r="P115" i="35" s="1"/>
  <c r="P90" i="35" s="1"/>
  <c r="V21" i="35"/>
  <c r="V19" i="35"/>
  <c r="V17" i="35"/>
  <c r="V18" i="35"/>
  <c r="V28" i="35"/>
  <c r="V27" i="35"/>
  <c r="V23" i="35"/>
  <c r="V26" i="35"/>
  <c r="R105" i="35" l="1"/>
  <c r="R113" i="35" s="1"/>
  <c r="R115" i="35" s="1"/>
  <c r="R90" i="35" s="1"/>
  <c r="R91" i="35" s="1"/>
  <c r="R95" i="35"/>
  <c r="Q105" i="35"/>
  <c r="Q113" i="35" s="1"/>
  <c r="Q115" i="35" s="1"/>
  <c r="Q90" i="35" s="1"/>
  <c r="Q91" i="35" s="1"/>
  <c r="Q95" i="35"/>
  <c r="Q100" i="35"/>
  <c r="Q102" i="35" s="1"/>
  <c r="Q9" i="35" s="1"/>
  <c r="S105" i="35"/>
  <c r="S113" i="35" s="1"/>
  <c r="S115" i="35" s="1"/>
  <c r="S90" i="35" s="1"/>
  <c r="S91" i="35" s="1"/>
  <c r="S95" i="35"/>
  <c r="S100" i="35"/>
  <c r="S102" i="35" s="1"/>
  <c r="S9" i="35" s="1"/>
  <c r="T95" i="35"/>
  <c r="T100" i="35"/>
  <c r="T102" i="35" s="1"/>
  <c r="T9" i="35" s="1"/>
  <c r="T105" i="35"/>
  <c r="T113" i="35" s="1"/>
  <c r="T115" i="35" s="1"/>
  <c r="T90" i="35" s="1"/>
  <c r="T91" i="35" s="1"/>
  <c r="R100" i="35"/>
  <c r="R102" i="35" s="1"/>
  <c r="R9" i="35" s="1"/>
  <c r="V65" i="35"/>
  <c r="V89" i="35" s="1"/>
  <c r="V105" i="35" s="1"/>
  <c r="V113" i="35" s="1"/>
  <c r="V115" i="35" s="1"/>
  <c r="P91" i="35"/>
  <c r="V95" i="35" l="1"/>
  <c r="V100" i="35"/>
  <c r="V102" i="35" s="1"/>
  <c r="V90" i="35"/>
  <c r="V91" i="35"/>
</calcChain>
</file>

<file path=xl/sharedStrings.xml><?xml version="1.0" encoding="utf-8"?>
<sst xmlns="http://schemas.openxmlformats.org/spreadsheetml/2006/main" count="232" uniqueCount="150">
  <si>
    <t>PERSONNEL</t>
  </si>
  <si>
    <t>ROLE</t>
  </si>
  <si>
    <t>EFFORT</t>
  </si>
  <si>
    <t>YR 1</t>
  </si>
  <si>
    <t>YR 2</t>
  </si>
  <si>
    <t>YR 3</t>
  </si>
  <si>
    <t>YR 4</t>
  </si>
  <si>
    <t>YR 5</t>
  </si>
  <si>
    <t>TOTAL</t>
  </si>
  <si>
    <t xml:space="preserve">  Subtotal Salary</t>
  </si>
  <si>
    <t>EXPENSES</t>
  </si>
  <si>
    <t>Equipment</t>
  </si>
  <si>
    <t xml:space="preserve">  Total Equipment</t>
  </si>
  <si>
    <t xml:space="preserve">  Total Travel</t>
  </si>
  <si>
    <t>FORMULA's  for partial year in each FY'</t>
  </si>
  <si>
    <t># months through June</t>
  </si>
  <si>
    <t># months from July on</t>
  </si>
  <si>
    <t>**</t>
  </si>
  <si>
    <t>Months in Project Year</t>
  </si>
  <si>
    <t>Indirect Costs</t>
  </si>
  <si>
    <t>Tuition</t>
  </si>
  <si>
    <t>NAME</t>
  </si>
  <si>
    <t xml:space="preserve"> </t>
  </si>
  <si>
    <t>Total Direct Cost</t>
  </si>
  <si>
    <t>Less:</t>
  </si>
  <si>
    <t>Plus:</t>
  </si>
  <si>
    <t>F &amp; A Rate</t>
  </si>
  <si>
    <t>If it starts Current FY put 12 here</t>
  </si>
  <si>
    <t>If it starts Next  FY put 12 here</t>
  </si>
  <si>
    <t>TITLE</t>
  </si>
  <si>
    <t>Direct Cost</t>
  </si>
  <si>
    <t>Direct Cost Limitation</t>
  </si>
  <si>
    <t>Indirect Cost Calculation</t>
  </si>
  <si>
    <t>Indirect Cost</t>
  </si>
  <si>
    <t xml:space="preserve">if any year is a partial year this FORMULA will not work .. </t>
  </si>
  <si>
    <t xml:space="preserve">  you will need to recalculate within the body of</t>
  </si>
  <si>
    <t>SPONSOR:</t>
  </si>
  <si>
    <t>PROJECT PERIOD:</t>
  </si>
  <si>
    <t>APPLICATION TYPE:</t>
  </si>
  <si>
    <t>PREPARED BY:</t>
  </si>
  <si>
    <t>RFA#</t>
  </si>
  <si>
    <t>DUE:</t>
  </si>
  <si>
    <t>Year 1</t>
  </si>
  <si>
    <t>Year 2</t>
  </si>
  <si>
    <t>Year 3</t>
  </si>
  <si>
    <t>Year 4</t>
  </si>
  <si>
    <t>Year 5</t>
  </si>
  <si>
    <t>CM</t>
  </si>
  <si>
    <t>J</t>
  </si>
  <si>
    <t>FY 22</t>
  </si>
  <si>
    <t>FY 23</t>
  </si>
  <si>
    <t>PD#</t>
  </si>
  <si>
    <t>FY 24</t>
  </si>
  <si>
    <t>FY 25</t>
  </si>
  <si>
    <t>OBJECT CODE</t>
  </si>
  <si>
    <t>Supplies</t>
  </si>
  <si>
    <t>5XXX</t>
  </si>
  <si>
    <t>FY 26</t>
  </si>
  <si>
    <t>DRAFT:  Pentacon2MicrobiomeBudget</t>
  </si>
  <si>
    <t>Personnel</t>
  </si>
  <si>
    <t>Salary</t>
  </si>
  <si>
    <t>Percent of year</t>
  </si>
  <si>
    <t>Salary requested</t>
  </si>
  <si>
    <t>Frederic Bushman</t>
  </si>
  <si>
    <t>Kyle Bittinger</t>
  </si>
  <si>
    <t>TBN</t>
  </si>
  <si>
    <t>Annual sum salaries</t>
  </si>
  <si>
    <t>Plus benefits</t>
  </si>
  <si>
    <t>Salary total</t>
  </si>
  <si>
    <t>Reagents DNA purification</t>
  </si>
  <si>
    <t>Reagents Sequence Library Preparation</t>
  </si>
  <si>
    <t>Other</t>
  </si>
  <si>
    <t>HiSeq metagenomic sequencing</t>
  </si>
  <si>
    <t>Computer cluster use and data storage</t>
  </si>
  <si>
    <t>Micro facilities</t>
  </si>
  <si>
    <t>One meeting per year with collaborators</t>
  </si>
  <si>
    <t>Total direct</t>
  </si>
  <si>
    <t>PI</t>
  </si>
  <si>
    <t>GENERAL LABS SUPPLIES</t>
  </si>
  <si>
    <t>SPONSOR</t>
  </si>
  <si>
    <t>TITLE OF PROJECT</t>
  </si>
  <si>
    <t>1#######</t>
  </si>
  <si>
    <t>PI NAME</t>
  </si>
  <si>
    <t>SUPPLIES CATEGORY #2</t>
  </si>
  <si>
    <t>SUPPLIES CATEGORY #3</t>
  </si>
  <si>
    <t>SUPPLIES CATEGORY #4</t>
  </si>
  <si>
    <t>FY 27</t>
  </si>
  <si>
    <t>Travel</t>
  </si>
  <si>
    <t>Other Expense</t>
  </si>
  <si>
    <t>INITIALS</t>
  </si>
  <si>
    <t>DATE</t>
  </si>
  <si>
    <t>TYPE</t>
  </si>
  <si>
    <t>FY 28</t>
  </si>
  <si>
    <t>Postdoc (P/T EB's unless NRSA)</t>
  </si>
  <si>
    <t>Graduate Students (No EB's)</t>
  </si>
  <si>
    <t>DIRECT COST BUDGET:</t>
  </si>
  <si>
    <t>DC BUDGET REMAINING:</t>
  </si>
  <si>
    <t>Domestic</t>
  </si>
  <si>
    <t>Foreign</t>
  </si>
  <si>
    <t>Postdoctoral Health Insurance</t>
  </si>
  <si>
    <t>Animal Purchases</t>
  </si>
  <si>
    <t>Animal Per Diem</t>
  </si>
  <si>
    <t>417X</t>
  </si>
  <si>
    <t>Johnson Pavilion Shared Services (1,800 per FTE)</t>
  </si>
  <si>
    <t>FY 29</t>
  </si>
  <si>
    <t>F</t>
  </si>
  <si>
    <t/>
  </si>
  <si>
    <t>FY 30</t>
  </si>
  <si>
    <t>FY 31</t>
  </si>
  <si>
    <t>SALARY CAP</t>
  </si>
  <si>
    <t xml:space="preserve">  Employee Benefits: Part-Time (9.0%)</t>
  </si>
  <si>
    <t>7/1/2021 - 6/30/2026</t>
  </si>
  <si>
    <t>Shared Services (J)</t>
  </si>
  <si>
    <t>Revised Total Directs via Directs Limitation</t>
  </si>
  <si>
    <t>Less Subaward Indirect Costs</t>
  </si>
  <si>
    <t xml:space="preserve">  the proposal for that year as E.B., F&amp;A, ReSE</t>
  </si>
  <si>
    <t>Checksum</t>
  </si>
  <si>
    <t xml:space="preserve">Salary Inflation Rate:  </t>
  </si>
  <si>
    <t>Other Direct Costs</t>
  </si>
  <si>
    <t xml:space="preserve">  Total Other Direct Costs</t>
  </si>
  <si>
    <t>Publication Costs</t>
  </si>
  <si>
    <t xml:space="preserve">  Total Publication Costs</t>
  </si>
  <si>
    <t>Subaward #1</t>
  </si>
  <si>
    <t>Subaward #2</t>
  </si>
  <si>
    <t>Subaward #3</t>
  </si>
  <si>
    <t>Excluded from MTDC</t>
  </si>
  <si>
    <t>Direct Cost (First 25K)</t>
  </si>
  <si>
    <t>Direct Cost (Over 25K)</t>
  </si>
  <si>
    <t xml:space="preserve">  Total</t>
  </si>
  <si>
    <t>Subawards first $25,000</t>
  </si>
  <si>
    <t>Subawards</t>
  </si>
  <si>
    <t>Modified Total Direct Costs  ( MTDC )</t>
  </si>
  <si>
    <r>
      <t xml:space="preserve">  Employee Benefits: Full-Time (Federal 29.5% </t>
    </r>
    <r>
      <rPr>
        <b/>
        <sz val="11"/>
        <rFont val="Calibri"/>
        <family val="2"/>
        <scheme val="minor"/>
      </rPr>
      <t>(F)</t>
    </r>
    <r>
      <rPr>
        <sz val="11"/>
        <rFont val="Calibri"/>
        <family val="2"/>
        <scheme val="minor"/>
      </rPr>
      <t xml:space="preserve">, Non-Federal 31.6% </t>
    </r>
    <r>
      <rPr>
        <b/>
        <sz val="11"/>
        <rFont val="Calibri"/>
        <family val="2"/>
        <scheme val="minor"/>
      </rPr>
      <t>(NF)</t>
    </r>
  </si>
  <si>
    <t>CURRENT SALARY</t>
  </si>
  <si>
    <t>Materials &amp; Supplies</t>
  </si>
  <si>
    <t xml:space="preserve">  Total Materials &amp; Supplies</t>
  </si>
  <si>
    <t>CONSORTIUM COSTS</t>
  </si>
  <si>
    <t>TOTAL DIRECT COSTS</t>
  </si>
  <si>
    <t>INDIRECT COSTS</t>
  </si>
  <si>
    <t>TOTAL COSTS</t>
  </si>
  <si>
    <t>Cost Share</t>
  </si>
  <si>
    <t xml:space="preserve">   Personnel Costs</t>
  </si>
  <si>
    <t xml:space="preserve">        Salary/Stipend (Unsupported Effort)</t>
  </si>
  <si>
    <t xml:space="preserve">        Employee Benefits</t>
  </si>
  <si>
    <t xml:space="preserve">        Health Insurance</t>
  </si>
  <si>
    <t xml:space="preserve">        Travel</t>
  </si>
  <si>
    <t xml:space="preserve">   Other Direct Costs</t>
  </si>
  <si>
    <t xml:space="preserve">        Misc.</t>
  </si>
  <si>
    <t>PI Approval:</t>
  </si>
  <si>
    <t>Total Cost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</si>
</sst>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"/>
    <numFmt numFmtId="165" formatCode="0.0%"/>
    <numFmt numFmtId="166" formatCode="_(* #,##0_);_(* \(#,##0\);_(* &quot;-&quot;??_);_(@_)"/>
    <numFmt numFmtId="167" formatCode="0.0_);\(0.0\)"/>
  </numFmts>
  <fonts count="10" x14ac:knownFonts="1">
    <font>
      <sz val="10"/>
      <name val="Arial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66">
    <xf numFmtId="0" fontId="0" fillId="0" borderId="0" xfId="0"/>
    <xf numFmtId="8" fontId="0" fillId="0" borderId="0" xfId="0" applyNumberFormat="1"/>
    <xf numFmtId="2" fontId="0" fillId="0" borderId="0" xfId="0" applyNumberFormat="1"/>
    <xf numFmtId="0" fontId="6" fillId="0" borderId="0" xfId="0" applyFont="1" applyAlignment="1">
      <alignment horizontal="center"/>
    </xf>
    <xf numFmtId="0" fontId="4" fillId="0" borderId="2" xfId="0" applyFont="1" applyBorder="1" applyAlignment="1" applyProtection="1">
      <alignment horizontal="left"/>
      <protection locked="0"/>
    </xf>
    <xf numFmtId="0" fontId="7" fillId="0" borderId="2" xfId="0" applyFont="1" applyBorder="1"/>
    <xf numFmtId="0" fontId="4" fillId="0" borderId="2" xfId="0" quotePrefix="1" applyNumberFormat="1" applyFont="1" applyBorder="1" applyAlignment="1" applyProtection="1">
      <alignment horizontal="left"/>
      <protection locked="0"/>
    </xf>
    <xf numFmtId="14" fontId="7" fillId="0" borderId="2" xfId="0" applyNumberFormat="1" applyFont="1" applyBorder="1" applyAlignment="1">
      <alignment horizontal="left"/>
    </xf>
    <xf numFmtId="14" fontId="7" fillId="0" borderId="2" xfId="0" applyNumberFormat="1" applyFont="1" applyBorder="1"/>
    <xf numFmtId="0" fontId="7" fillId="0" borderId="2" xfId="0" applyNumberFormat="1" applyFont="1" applyBorder="1"/>
    <xf numFmtId="37" fontId="7" fillId="0" borderId="2" xfId="0" applyNumberFormat="1" applyFont="1" applyBorder="1" applyAlignment="1">
      <alignment horizontal="right"/>
    </xf>
    <xf numFmtId="37" fontId="7" fillId="0" borderId="7" xfId="0" applyNumberFormat="1" applyFont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37" fontId="7" fillId="0" borderId="0" xfId="0" applyNumberFormat="1" applyFont="1" applyAlignment="1">
      <alignment horizontal="right"/>
    </xf>
    <xf numFmtId="0" fontId="7" fillId="0" borderId="0" xfId="0" applyNumberFormat="1" applyFont="1"/>
    <xf numFmtId="0" fontId="4" fillId="0" borderId="0" xfId="0" applyNumberFormat="1" applyFont="1"/>
    <xf numFmtId="37" fontId="7" fillId="0" borderId="0" xfId="0" applyNumberFormat="1" applyFont="1" applyAlignment="1">
      <alignment horizontal="center"/>
    </xf>
    <xf numFmtId="0" fontId="7" fillId="0" borderId="0" xfId="0" applyFont="1"/>
    <xf numFmtId="0" fontId="4" fillId="0" borderId="0" xfId="0" applyNumberFormat="1" applyFont="1" applyBorder="1" applyAlignment="1" applyProtection="1">
      <alignment horizontal="left"/>
      <protection locked="0"/>
    </xf>
    <xf numFmtId="0" fontId="7" fillId="0" borderId="0" xfId="0" applyFont="1" applyBorder="1"/>
    <xf numFmtId="0" fontId="4" fillId="0" borderId="0" xfId="0" quotePrefix="1" applyNumberFormat="1" applyFont="1" applyBorder="1" applyAlignment="1" applyProtection="1">
      <alignment horizontal="left"/>
      <protection locked="0"/>
    </xf>
    <xf numFmtId="1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center"/>
    </xf>
    <xf numFmtId="0" fontId="7" fillId="0" borderId="0" xfId="0" applyNumberFormat="1" applyFont="1" applyBorder="1"/>
    <xf numFmtId="37" fontId="7" fillId="0" borderId="0" xfId="0" applyNumberFormat="1" applyFont="1" applyBorder="1" applyAlignment="1">
      <alignment horizontal="right"/>
    </xf>
    <xf numFmtId="37" fontId="7" fillId="0" borderId="8" xfId="0" applyNumberFormat="1" applyFont="1" applyBorder="1" applyAlignment="1">
      <alignment horizontal="right"/>
    </xf>
    <xf numFmtId="0" fontId="6" fillId="0" borderId="0" xfId="0" applyNumberFormat="1" applyFont="1" applyBorder="1"/>
    <xf numFmtId="0" fontId="4" fillId="0" borderId="0" xfId="0" applyNumberFormat="1" applyFont="1" applyBorder="1" applyAlignment="1"/>
    <xf numFmtId="0" fontId="7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37" fontId="4" fillId="0" borderId="3" xfId="1" applyNumberFormat="1" applyFont="1" applyBorder="1" applyAlignment="1">
      <alignment horizontal="left"/>
    </xf>
    <xf numFmtId="0" fontId="7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4" fillId="0" borderId="3" xfId="0" applyNumberFormat="1" applyFont="1" applyBorder="1" applyAlignment="1">
      <alignment horizontal="left"/>
    </xf>
    <xf numFmtId="0" fontId="7" fillId="0" borderId="3" xfId="0" applyNumberFormat="1" applyFont="1" applyBorder="1"/>
    <xf numFmtId="37" fontId="7" fillId="0" borderId="3" xfId="0" applyNumberFormat="1" applyFont="1" applyBorder="1" applyAlignment="1">
      <alignment horizontal="right"/>
    </xf>
    <xf numFmtId="37" fontId="6" fillId="0" borderId="3" xfId="0" applyNumberFormat="1" applyFont="1" applyBorder="1" applyAlignment="1">
      <alignment horizontal="right"/>
    </xf>
    <xf numFmtId="37" fontId="7" fillId="0" borderId="6" xfId="0" applyNumberFormat="1" applyFont="1" applyBorder="1" applyAlignment="1">
      <alignment horizontal="right"/>
    </xf>
    <xf numFmtId="0" fontId="4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/>
    <xf numFmtId="43" fontId="7" fillId="0" borderId="0" xfId="1" applyFont="1" applyBorder="1" applyAlignment="1">
      <alignment horizontal="center"/>
    </xf>
    <xf numFmtId="37" fontId="6" fillId="0" borderId="0" xfId="0" applyNumberFormat="1" applyFont="1" applyBorder="1" applyAlignment="1">
      <alignment horizontal="right"/>
    </xf>
    <xf numFmtId="0" fontId="6" fillId="0" borderId="0" xfId="0" applyNumberFormat="1" applyFont="1" applyAlignment="1"/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37" fontId="8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right"/>
    </xf>
    <xf numFmtId="37" fontId="6" fillId="0" borderId="0" xfId="0" applyNumberFormat="1" applyFont="1" applyAlignment="1">
      <alignment horizontal="right"/>
    </xf>
    <xf numFmtId="37" fontId="6" fillId="0" borderId="0" xfId="0" applyNumberFormat="1" applyFont="1" applyFill="1" applyBorder="1" applyAlignment="1">
      <alignment horizontal="right"/>
    </xf>
    <xf numFmtId="37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wrapText="1"/>
    </xf>
    <xf numFmtId="37" fontId="6" fillId="0" borderId="0" xfId="0" applyNumberFormat="1" applyFont="1" applyAlignment="1">
      <alignment horizontal="center"/>
    </xf>
    <xf numFmtId="37" fontId="6" fillId="0" borderId="0" xfId="0" applyNumberFormat="1" applyFont="1" applyFill="1" applyBorder="1" applyAlignment="1">
      <alignment horizontal="center"/>
    </xf>
    <xf numFmtId="0" fontId="7" fillId="0" borderId="0" xfId="0" quotePrefix="1" applyNumberFormat="1" applyFont="1" applyAlignment="1">
      <alignment horizontal="center"/>
    </xf>
    <xf numFmtId="0" fontId="7" fillId="0" borderId="0" xfId="0" applyNumberFormat="1" applyFont="1" applyAlignment="1"/>
    <xf numFmtId="37" fontId="7" fillId="0" borderId="0" xfId="0" applyNumberFormat="1" applyFont="1" applyFill="1" applyBorder="1" applyAlignment="1">
      <alignment horizontal="center"/>
    </xf>
    <xf numFmtId="9" fontId="6" fillId="0" borderId="0" xfId="5" applyFont="1" applyAlignment="1">
      <alignment horizontal="center"/>
    </xf>
    <xf numFmtId="0" fontId="4" fillId="0" borderId="0" xfId="3" applyFont="1" applyProtection="1"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center"/>
      <protection locked="0"/>
    </xf>
    <xf numFmtId="167" fontId="7" fillId="0" borderId="0" xfId="1" applyNumberFormat="1" applyFont="1" applyAlignment="1" applyProtection="1">
      <alignment horizontal="center"/>
      <protection locked="0"/>
    </xf>
    <xf numFmtId="10" fontId="7" fillId="0" borderId="0" xfId="0" applyNumberFormat="1" applyFont="1" applyAlignment="1">
      <alignment horizontal="center"/>
    </xf>
    <xf numFmtId="166" fontId="7" fillId="0" borderId="0" xfId="1" applyNumberFormat="1" applyFont="1" applyProtection="1"/>
    <xf numFmtId="166" fontId="7" fillId="0" borderId="0" xfId="1" applyNumberFormat="1" applyFont="1" applyAlignment="1">
      <alignment horizontal="right"/>
    </xf>
    <xf numFmtId="37" fontId="4" fillId="2" borderId="0" xfId="0" applyNumberFormat="1" applyFont="1" applyFill="1" applyAlignment="1" applyProtection="1">
      <alignment horizontal="center"/>
      <protection locked="0"/>
    </xf>
    <xf numFmtId="37" fontId="7" fillId="0" borderId="0" xfId="0" applyNumberFormat="1" applyFont="1" applyFill="1" applyAlignment="1" applyProtection="1">
      <alignment horizontal="center"/>
      <protection locked="0"/>
    </xf>
    <xf numFmtId="166" fontId="7" fillId="0" borderId="0" xfId="1" applyNumberFormat="1" applyFont="1" applyFill="1" applyBorder="1" applyProtection="1"/>
    <xf numFmtId="37" fontId="4" fillId="0" borderId="0" xfId="0" applyNumberFormat="1" applyFont="1" applyFill="1" applyAlignment="1" applyProtection="1">
      <alignment horizontal="center"/>
      <protection locked="0"/>
    </xf>
    <xf numFmtId="166" fontId="7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7" fillId="0" borderId="0" xfId="0" applyNumberFormat="1" applyFont="1" applyFill="1" applyAlignment="1"/>
    <xf numFmtId="0" fontId="7" fillId="0" borderId="0" xfId="0" applyFont="1" applyFill="1"/>
    <xf numFmtId="0" fontId="4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left"/>
    </xf>
    <xf numFmtId="10" fontId="3" fillId="0" borderId="0" xfId="0" applyNumberFormat="1" applyFont="1" applyFill="1" applyBorder="1" applyAlignment="1">
      <alignment horizontal="left"/>
    </xf>
    <xf numFmtId="10" fontId="5" fillId="0" borderId="0" xfId="0" applyNumberFormat="1" applyFont="1" applyFill="1" applyBorder="1" applyAlignment="1">
      <alignment horizontal="center"/>
    </xf>
    <xf numFmtId="10" fontId="5" fillId="0" borderId="0" xfId="0" applyNumberFormat="1" applyFont="1" applyFill="1" applyAlignment="1">
      <alignment horizontal="center"/>
    </xf>
    <xf numFmtId="166" fontId="7" fillId="0" borderId="0" xfId="1" applyNumberFormat="1" applyFont="1" applyFill="1" applyProtection="1"/>
    <xf numFmtId="37" fontId="7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10" fontId="4" fillId="0" borderId="0" xfId="0" applyNumberFormat="1" applyFont="1" applyFill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left"/>
    </xf>
    <xf numFmtId="10" fontId="5" fillId="0" borderId="0" xfId="0" applyNumberFormat="1" applyFont="1" applyFill="1" applyBorder="1" applyAlignment="1">
      <alignment horizontal="left"/>
    </xf>
    <xf numFmtId="166" fontId="7" fillId="0" borderId="0" xfId="1" applyNumberFormat="1" applyFont="1" applyFill="1" applyProtection="1">
      <protection locked="0"/>
    </xf>
    <xf numFmtId="166" fontId="7" fillId="0" borderId="0" xfId="1" applyNumberFormat="1" applyFont="1" applyFill="1" applyBorder="1" applyProtection="1">
      <protection locked="0"/>
    </xf>
    <xf numFmtId="166" fontId="7" fillId="0" borderId="0" xfId="1" applyNumberFormat="1" applyFont="1" applyFill="1" applyAlignment="1">
      <alignment horizontal="right"/>
    </xf>
    <xf numFmtId="0" fontId="6" fillId="0" borderId="0" xfId="0" quotePrefix="1" applyNumberFormat="1" applyFont="1" applyAlignment="1"/>
    <xf numFmtId="0" fontId="6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center"/>
    </xf>
    <xf numFmtId="10" fontId="6" fillId="0" borderId="0" xfId="0" applyNumberFormat="1" applyFont="1" applyBorder="1" applyAlignment="1">
      <alignment horizontal="center"/>
    </xf>
    <xf numFmtId="10" fontId="6" fillId="0" borderId="0" xfId="0" applyNumberFormat="1" applyFont="1" applyAlignment="1">
      <alignment horizontal="center"/>
    </xf>
    <xf numFmtId="166" fontId="6" fillId="0" borderId="1" xfId="1" applyNumberFormat="1" applyFont="1" applyFill="1" applyBorder="1" applyAlignment="1">
      <alignment horizontal="right"/>
    </xf>
    <xf numFmtId="166" fontId="6" fillId="0" borderId="0" xfId="1" applyNumberFormat="1" applyFont="1" applyFill="1" applyBorder="1" applyAlignment="1">
      <alignment horizontal="right"/>
    </xf>
    <xf numFmtId="166" fontId="6" fillId="0" borderId="2" xfId="1" applyNumberFormat="1" applyFont="1" applyFill="1" applyBorder="1" applyAlignment="1">
      <alignment horizontal="right"/>
    </xf>
    <xf numFmtId="0" fontId="4" fillId="0" borderId="0" xfId="0" applyFont="1"/>
    <xf numFmtId="3" fontId="7" fillId="0" borderId="0" xfId="0" applyNumberFormat="1" applyFont="1" applyAlignment="1">
      <alignment horizontal="right"/>
    </xf>
    <xf numFmtId="166" fontId="6" fillId="0" borderId="0" xfId="1" applyNumberFormat="1" applyFont="1" applyBorder="1" applyAlignment="1">
      <alignment horizontal="right"/>
    </xf>
    <xf numFmtId="0" fontId="4" fillId="0" borderId="0" xfId="0" applyNumberFormat="1" applyFont="1" applyAlignment="1"/>
    <xf numFmtId="166" fontId="4" fillId="0" borderId="0" xfId="1" applyNumberFormat="1" applyFont="1" applyAlignment="1" applyProtection="1">
      <alignment horizontal="right"/>
      <protection locked="0"/>
    </xf>
    <xf numFmtId="166" fontId="4" fillId="0" borderId="0" xfId="1" applyNumberFormat="1" applyFont="1" applyAlignment="1">
      <alignment horizontal="right"/>
    </xf>
    <xf numFmtId="10" fontId="7" fillId="0" borderId="0" xfId="0" applyNumberFormat="1" applyFont="1" applyAlignment="1">
      <alignment horizontal="left"/>
    </xf>
    <xf numFmtId="166" fontId="6" fillId="0" borderId="2" xfId="1" applyNumberFormat="1" applyFont="1" applyBorder="1" applyAlignment="1">
      <alignment horizontal="right"/>
    </xf>
    <xf numFmtId="37" fontId="8" fillId="0" borderId="0" xfId="0" applyNumberFormat="1" applyFont="1" applyAlignment="1">
      <alignment horizontal="center"/>
    </xf>
    <xf numFmtId="166" fontId="4" fillId="0" borderId="0" xfId="1" applyNumberFormat="1" applyFont="1" applyBorder="1" applyAlignment="1">
      <alignment horizontal="right"/>
    </xf>
    <xf numFmtId="166" fontId="4" fillId="0" borderId="3" xfId="1" applyNumberFormat="1" applyFont="1" applyBorder="1" applyAlignment="1">
      <alignment horizontal="right"/>
    </xf>
    <xf numFmtId="166" fontId="6" fillId="0" borderId="1" xfId="1" applyNumberFormat="1" applyFont="1" applyBorder="1" applyAlignment="1">
      <alignment horizontal="right"/>
    </xf>
    <xf numFmtId="166" fontId="6" fillId="0" borderId="0" xfId="1" applyNumberFormat="1" applyFont="1"/>
    <xf numFmtId="0" fontId="7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NumberFormat="1" applyFont="1" applyFill="1" applyAlignment="1"/>
    <xf numFmtId="10" fontId="4" fillId="0" borderId="0" xfId="0" applyNumberFormat="1" applyFont="1" applyAlignment="1">
      <alignment horizontal="left"/>
    </xf>
    <xf numFmtId="39" fontId="7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left"/>
    </xf>
    <xf numFmtId="166" fontId="5" fillId="0" borderId="0" xfId="1" applyNumberFormat="1" applyFont="1" applyAlignment="1">
      <alignment horizontal="center"/>
    </xf>
    <xf numFmtId="39" fontId="4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right"/>
    </xf>
    <xf numFmtId="0" fontId="6" fillId="0" borderId="0" xfId="0" applyNumberFormat="1" applyFont="1"/>
    <xf numFmtId="3" fontId="6" fillId="0" borderId="0" xfId="0" applyNumberFormat="1" applyFont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0" fontId="8" fillId="0" borderId="0" xfId="0" applyNumberFormat="1" applyFont="1" applyAlignment="1">
      <alignment horizontal="left"/>
    </xf>
    <xf numFmtId="9" fontId="7" fillId="0" borderId="0" xfId="0" applyNumberFormat="1" applyFont="1" applyAlignment="1">
      <alignment horizontal="left"/>
    </xf>
    <xf numFmtId="166" fontId="4" fillId="0" borderId="3" xfId="1" applyNumberFormat="1" applyFont="1" applyBorder="1" applyAlignment="1" applyProtection="1">
      <alignment horizontal="right"/>
      <protection locked="0"/>
    </xf>
    <xf numFmtId="166" fontId="7" fillId="0" borderId="3" xfId="1" applyNumberFormat="1" applyFont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/>
    </xf>
    <xf numFmtId="37" fontId="4" fillId="0" borderId="0" xfId="0" applyNumberFormat="1" applyFont="1" applyFill="1" applyAlignment="1">
      <alignment horizontal="center"/>
    </xf>
    <xf numFmtId="1" fontId="7" fillId="0" borderId="0" xfId="0" applyNumberFormat="1" applyFont="1" applyAlignment="1">
      <alignment horizontal="right"/>
    </xf>
    <xf numFmtId="10" fontId="7" fillId="0" borderId="8" xfId="0" applyNumberFormat="1" applyFont="1" applyBorder="1" applyAlignment="1">
      <alignment horizontal="center"/>
    </xf>
    <xf numFmtId="10" fontId="7" fillId="0" borderId="2" xfId="0" applyNumberFormat="1" applyFont="1" applyBorder="1" applyAlignment="1">
      <alignment horizontal="center"/>
    </xf>
    <xf numFmtId="37" fontId="7" fillId="0" borderId="2" xfId="0" applyNumberFormat="1" applyFont="1" applyFill="1" applyBorder="1" applyAlignment="1">
      <alignment horizontal="right"/>
    </xf>
    <xf numFmtId="10" fontId="7" fillId="0" borderId="8" xfId="0" applyNumberFormat="1" applyFont="1" applyBorder="1" applyAlignment="1">
      <alignment horizontal="left"/>
    </xf>
    <xf numFmtId="10" fontId="7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left"/>
    </xf>
    <xf numFmtId="166" fontId="7" fillId="0" borderId="0" xfId="1" applyNumberFormat="1" applyFont="1" applyBorder="1" applyAlignment="1">
      <alignment horizontal="right"/>
    </xf>
    <xf numFmtId="10" fontId="7" fillId="0" borderId="5" xfId="0" applyNumberFormat="1" applyFont="1" applyBorder="1" applyAlignment="1">
      <alignment horizontal="center"/>
    </xf>
    <xf numFmtId="10" fontId="7" fillId="0" borderId="3" xfId="0" applyNumberFormat="1" applyFont="1" applyBorder="1" applyAlignment="1">
      <alignment horizontal="left"/>
    </xf>
    <xf numFmtId="10" fontId="7" fillId="0" borderId="3" xfId="0" applyNumberFormat="1" applyFont="1" applyBorder="1" applyAlignment="1">
      <alignment horizontal="center"/>
    </xf>
    <xf numFmtId="10" fontId="7" fillId="0" borderId="10" xfId="0" applyNumberFormat="1" applyFont="1" applyBorder="1" applyAlignment="1">
      <alignment horizontal="center"/>
    </xf>
    <xf numFmtId="10" fontId="6" fillId="0" borderId="11" xfId="0" quotePrefix="1" applyNumberFormat="1" applyFont="1" applyBorder="1" applyAlignment="1">
      <alignment horizontal="left"/>
    </xf>
    <xf numFmtId="10" fontId="7" fillId="0" borderId="11" xfId="0" quotePrefix="1" applyNumberFormat="1" applyFont="1" applyBorder="1" applyAlignment="1">
      <alignment horizontal="center"/>
    </xf>
    <xf numFmtId="10" fontId="7" fillId="0" borderId="11" xfId="0" applyNumberFormat="1" applyFont="1" applyBorder="1" applyAlignment="1">
      <alignment horizontal="center"/>
    </xf>
    <xf numFmtId="166" fontId="6" fillId="0" borderId="11" xfId="1" applyNumberFormat="1" applyFont="1" applyBorder="1" applyAlignment="1">
      <alignment horizontal="right"/>
    </xf>
    <xf numFmtId="0" fontId="7" fillId="0" borderId="0" xfId="0" quotePrefix="1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7" fillId="0" borderId="5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left"/>
    </xf>
    <xf numFmtId="0" fontId="7" fillId="0" borderId="3" xfId="0" applyNumberFormat="1" applyFont="1" applyBorder="1" applyAlignment="1">
      <alignment horizontal="right"/>
    </xf>
    <xf numFmtId="37" fontId="7" fillId="0" borderId="3" xfId="0" applyNumberFormat="1" applyFont="1" applyFill="1" applyBorder="1" applyAlignment="1">
      <alignment horizontal="right"/>
    </xf>
    <xf numFmtId="0" fontId="7" fillId="0" borderId="8" xfId="0" applyNumberFormat="1" applyFont="1" applyBorder="1" applyAlignment="1">
      <alignment horizontal="left"/>
    </xf>
    <xf numFmtId="0" fontId="6" fillId="0" borderId="9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166" fontId="6" fillId="0" borderId="0" xfId="1" applyNumberFormat="1" applyFont="1" applyBorder="1" applyAlignment="1">
      <alignment horizontal="right" vertical="center"/>
    </xf>
    <xf numFmtId="0" fontId="7" fillId="0" borderId="10" xfId="0" applyNumberFormat="1" applyFont="1" applyBorder="1" applyAlignment="1">
      <alignment horizontal="left" vertical="center"/>
    </xf>
    <xf numFmtId="0" fontId="7" fillId="0" borderId="11" xfId="0" applyNumberFormat="1" applyFont="1" applyBorder="1" applyAlignment="1">
      <alignment horizontal="left" vertical="center"/>
    </xf>
    <xf numFmtId="0" fontId="7" fillId="0" borderId="11" xfId="0" applyNumberFormat="1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165" fontId="8" fillId="0" borderId="11" xfId="5" applyNumberFormat="1" applyFont="1" applyBorder="1" applyAlignment="1">
      <alignment horizontal="right" vertical="center"/>
    </xf>
    <xf numFmtId="165" fontId="6" fillId="0" borderId="11" xfId="0" applyNumberFormat="1" applyFont="1" applyFill="1" applyBorder="1" applyAlignment="1">
      <alignment horizontal="right" vertical="center"/>
    </xf>
    <xf numFmtId="165" fontId="8" fillId="0" borderId="12" xfId="0" applyNumberFormat="1" applyFont="1" applyBorder="1" applyAlignment="1">
      <alignment horizontal="right" vertical="center"/>
    </xf>
    <xf numFmtId="0" fontId="7" fillId="0" borderId="8" xfId="0" applyNumberFormat="1" applyFont="1" applyBorder="1" applyAlignment="1"/>
    <xf numFmtId="0" fontId="7" fillId="0" borderId="10" xfId="0" applyNumberFormat="1" applyFont="1" applyBorder="1" applyAlignment="1">
      <alignment vertical="center"/>
    </xf>
    <xf numFmtId="0" fontId="7" fillId="0" borderId="11" xfId="0" applyNumberFormat="1" applyFont="1" applyBorder="1" applyAlignment="1">
      <alignment vertical="center"/>
    </xf>
    <xf numFmtId="166" fontId="7" fillId="0" borderId="11" xfId="1" applyNumberFormat="1" applyFont="1" applyBorder="1" applyAlignment="1">
      <alignment horizontal="right" vertical="center"/>
    </xf>
    <xf numFmtId="166" fontId="7" fillId="0" borderId="12" xfId="1" applyNumberFormat="1" applyFont="1" applyBorder="1" applyAlignment="1">
      <alignment horizontal="right" vertical="center"/>
    </xf>
    <xf numFmtId="37" fontId="7" fillId="0" borderId="0" xfId="0" applyNumberFormat="1" applyFont="1"/>
    <xf numFmtId="0" fontId="7" fillId="0" borderId="4" xfId="0" applyFont="1" applyBorder="1" applyAlignment="1"/>
    <xf numFmtId="0" fontId="7" fillId="0" borderId="2" xfId="0" applyFont="1" applyBorder="1" applyAlignment="1">
      <alignment horizontal="center"/>
    </xf>
    <xf numFmtId="37" fontId="7" fillId="0" borderId="2" xfId="0" applyNumberFormat="1" applyFont="1" applyBorder="1" applyAlignment="1">
      <alignment horizontal="left"/>
    </xf>
    <xf numFmtId="37" fontId="7" fillId="0" borderId="7" xfId="0" applyNumberFormat="1" applyFont="1" applyFill="1" applyBorder="1" applyAlignment="1">
      <alignment horizontal="right"/>
    </xf>
    <xf numFmtId="0" fontId="6" fillId="0" borderId="5" xfId="0" applyFont="1" applyBorder="1" applyAlignment="1"/>
    <xf numFmtId="0" fontId="7" fillId="0" borderId="3" xfId="0" applyFont="1" applyBorder="1" applyAlignment="1">
      <alignment horizontal="center"/>
    </xf>
    <xf numFmtId="0" fontId="6" fillId="0" borderId="3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right"/>
    </xf>
    <xf numFmtId="37" fontId="7" fillId="0" borderId="8" xfId="0" applyNumberFormat="1" applyFont="1" applyFill="1" applyBorder="1" applyAlignment="1">
      <alignment horizontal="right"/>
    </xf>
    <xf numFmtId="0" fontId="7" fillId="0" borderId="9" xfId="0" applyFont="1" applyBorder="1" applyAlignment="1"/>
    <xf numFmtId="0" fontId="7" fillId="0" borderId="5" xfId="0" quotePrefix="1" applyFont="1" applyBorder="1" applyAlignment="1"/>
    <xf numFmtId="37" fontId="6" fillId="0" borderId="8" xfId="0" applyNumberFormat="1" applyFont="1" applyFill="1" applyBorder="1" applyAlignment="1">
      <alignment horizontal="right"/>
    </xf>
    <xf numFmtId="0" fontId="7" fillId="0" borderId="5" xfId="0" applyFont="1" applyBorder="1" applyAlignment="1"/>
    <xf numFmtId="0" fontId="7" fillId="0" borderId="6" xfId="0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7" xfId="0" applyFont="1" applyBorder="1"/>
    <xf numFmtId="0" fontId="6" fillId="0" borderId="9" xfId="0" applyFont="1" applyBorder="1" applyAlignment="1"/>
    <xf numFmtId="2" fontId="8" fillId="0" borderId="8" xfId="0" applyNumberFormat="1" applyFont="1" applyBorder="1" applyAlignment="1" applyProtection="1">
      <alignment horizontal="left"/>
      <protection locked="0"/>
    </xf>
    <xf numFmtId="0" fontId="7" fillId="0" borderId="0" xfId="0" applyNumberFormat="1" applyFont="1" applyBorder="1" applyAlignment="1" applyProtection="1">
      <alignment horizontal="right"/>
      <protection locked="0"/>
    </xf>
    <xf numFmtId="0" fontId="7" fillId="0" borderId="6" xfId="0" applyFont="1" applyBorder="1"/>
    <xf numFmtId="2" fontId="4" fillId="0" borderId="0" xfId="0" applyNumberFormat="1" applyFont="1" applyBorder="1" applyAlignment="1" applyProtection="1">
      <alignment horizontal="right"/>
      <protection locked="0"/>
    </xf>
    <xf numFmtId="0" fontId="7" fillId="0" borderId="0" xfId="0" applyFont="1" applyBorder="1" applyAlignment="1"/>
    <xf numFmtId="0" fontId="7" fillId="0" borderId="0" xfId="0" applyFont="1" applyAlignment="1">
      <alignment horizontal="center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NumberFormat="1" applyFont="1" applyBorder="1" applyAlignment="1" applyProtection="1">
      <alignment horizontal="center"/>
      <protection locked="0"/>
    </xf>
    <xf numFmtId="0" fontId="7" fillId="0" borderId="6" xfId="0" applyNumberFormat="1" applyFont="1" applyBorder="1" applyAlignment="1">
      <alignment horizontal="center"/>
    </xf>
    <xf numFmtId="0" fontId="6" fillId="0" borderId="14" xfId="0" applyNumberFormat="1" applyFont="1" applyBorder="1" applyAlignment="1" applyProtection="1">
      <protection locked="0"/>
    </xf>
    <xf numFmtId="0" fontId="6" fillId="0" borderId="15" xfId="0" applyNumberFormat="1" applyFont="1" applyBorder="1" applyAlignment="1" applyProtection="1">
      <protection locked="0"/>
    </xf>
    <xf numFmtId="0" fontId="6" fillId="0" borderId="15" xfId="0" applyNumberFormat="1" applyFont="1" applyBorder="1" applyAlignment="1"/>
    <xf numFmtId="0" fontId="6" fillId="0" borderId="13" xfId="0" quotePrefix="1" applyNumberFormat="1" applyFont="1" applyBorder="1" applyAlignment="1"/>
    <xf numFmtId="0" fontId="6" fillId="0" borderId="4" xfId="0" quotePrefix="1" applyNumberFormat="1" applyFont="1" applyBorder="1" applyAlignment="1" applyProtection="1">
      <alignment horizontal="left"/>
      <protection locked="0"/>
    </xf>
    <xf numFmtId="0" fontId="6" fillId="0" borderId="9" xfId="0" quotePrefix="1" applyNumberFormat="1" applyFont="1" applyBorder="1" applyAlignment="1" applyProtection="1">
      <alignment horizontal="left"/>
      <protection locked="0"/>
    </xf>
    <xf numFmtId="0" fontId="7" fillId="0" borderId="8" xfId="0" applyFont="1" applyBorder="1"/>
    <xf numFmtId="0" fontId="6" fillId="0" borderId="9" xfId="0" applyNumberFormat="1" applyFont="1" applyBorder="1"/>
    <xf numFmtId="0" fontId="6" fillId="0" borderId="5" xfId="0" applyNumberFormat="1" applyFont="1" applyBorder="1"/>
    <xf numFmtId="0" fontId="7" fillId="0" borderId="0" xfId="0" applyFont="1" applyFill="1" applyBorder="1" applyAlignment="1">
      <alignment horizontal="center"/>
    </xf>
    <xf numFmtId="1" fontId="8" fillId="0" borderId="0" xfId="0" applyNumberFormat="1" applyFont="1" applyFill="1" applyBorder="1" applyAlignment="1" applyProtection="1">
      <protection locked="0"/>
    </xf>
    <xf numFmtId="1" fontId="7" fillId="0" borderId="0" xfId="0" applyNumberFormat="1" applyFont="1" applyFill="1" applyBorder="1" applyAlignment="1" applyProtection="1">
      <protection locked="0"/>
    </xf>
    <xf numFmtId="0" fontId="7" fillId="0" borderId="0" xfId="0" applyFont="1" applyFill="1" applyBorder="1" applyAlignment="1">
      <alignment horizontal="left"/>
    </xf>
    <xf numFmtId="0" fontId="7" fillId="0" borderId="3" xfId="0" applyFont="1" applyFill="1" applyBorder="1"/>
    <xf numFmtId="0" fontId="7" fillId="0" borderId="3" xfId="0" applyFont="1" applyFill="1" applyBorder="1" applyAlignment="1">
      <alignment horizontal="center"/>
    </xf>
    <xf numFmtId="1" fontId="8" fillId="0" borderId="3" xfId="0" applyNumberFormat="1" applyFont="1" applyFill="1" applyBorder="1" applyAlignment="1" applyProtection="1">
      <protection locked="0"/>
    </xf>
    <xf numFmtId="0" fontId="6" fillId="0" borderId="0" xfId="0" applyFont="1" applyBorder="1" applyAlignment="1">
      <alignment horizontal="center"/>
    </xf>
    <xf numFmtId="10" fontId="7" fillId="0" borderId="4" xfId="0" applyNumberFormat="1" applyFont="1" applyBorder="1" applyAlignment="1">
      <alignment horizontal="center"/>
    </xf>
    <xf numFmtId="10" fontId="6" fillId="0" borderId="9" xfId="0" applyNumberFormat="1" applyFont="1" applyBorder="1" applyAlignment="1">
      <alignment horizontal="left"/>
    </xf>
    <xf numFmtId="10" fontId="7" fillId="0" borderId="9" xfId="0" applyNumberFormat="1" applyFont="1" applyBorder="1" applyAlignment="1">
      <alignment horizontal="center"/>
    </xf>
    <xf numFmtId="166" fontId="7" fillId="0" borderId="8" xfId="1" applyNumberFormat="1" applyFont="1" applyBorder="1" applyAlignment="1">
      <alignment horizontal="right"/>
    </xf>
    <xf numFmtId="166" fontId="7" fillId="0" borderId="6" xfId="1" applyNumberFormat="1" applyFont="1" applyBorder="1" applyAlignment="1">
      <alignment horizontal="right"/>
    </xf>
    <xf numFmtId="166" fontId="6" fillId="0" borderId="12" xfId="1" applyNumberFormat="1" applyFont="1" applyBorder="1" applyAlignment="1">
      <alignment horizontal="right"/>
    </xf>
    <xf numFmtId="0" fontId="7" fillId="0" borderId="9" xfId="0" quotePrefix="1" applyNumberFormat="1" applyFont="1" applyBorder="1" applyAlignment="1">
      <alignment horizontal="left"/>
    </xf>
    <xf numFmtId="0" fontId="7" fillId="0" borderId="9" xfId="0" applyNumberFormat="1" applyFont="1" applyBorder="1" applyAlignment="1">
      <alignment horizontal="left"/>
    </xf>
    <xf numFmtId="0" fontId="7" fillId="0" borderId="9" xfId="0" applyNumberFormat="1" applyFont="1" applyBorder="1" applyAlignment="1">
      <alignment horizontal="center"/>
    </xf>
    <xf numFmtId="166" fontId="6" fillId="0" borderId="8" xfId="1" applyNumberFormat="1" applyFont="1" applyBorder="1" applyAlignment="1">
      <alignment horizontal="right" vertical="center"/>
    </xf>
    <xf numFmtId="10" fontId="6" fillId="0" borderId="5" xfId="0" applyNumberFormat="1" applyFont="1" applyBorder="1" applyAlignment="1">
      <alignment horizontal="center"/>
    </xf>
    <xf numFmtId="166" fontId="6" fillId="0" borderId="2" xfId="1" applyNumberFormat="1" applyFont="1" applyBorder="1" applyAlignment="1">
      <alignment horizontal="center"/>
    </xf>
    <xf numFmtId="166" fontId="7" fillId="0" borderId="2" xfId="1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66" fontId="6" fillId="0" borderId="7" xfId="1" applyNumberFormat="1" applyFont="1" applyBorder="1" applyAlignment="1">
      <alignment horizontal="center"/>
    </xf>
    <xf numFmtId="37" fontId="6" fillId="0" borderId="0" xfId="0" applyNumberFormat="1" applyFont="1" applyBorder="1" applyAlignment="1">
      <alignment horizontal="center"/>
    </xf>
    <xf numFmtId="37" fontId="6" fillId="0" borderId="8" xfId="0" applyNumberFormat="1" applyFont="1" applyBorder="1" applyAlignment="1">
      <alignment horizontal="center"/>
    </xf>
    <xf numFmtId="0" fontId="6" fillId="0" borderId="0" xfId="0" quotePrefix="1" applyNumberFormat="1" applyFont="1" applyAlignment="1">
      <alignment horizontal="center" wrapText="1"/>
    </xf>
    <xf numFmtId="0" fontId="6" fillId="0" borderId="3" xfId="0" applyNumberFormat="1" applyFont="1" applyBorder="1" applyAlignment="1"/>
    <xf numFmtId="0" fontId="6" fillId="0" borderId="3" xfId="0" quotePrefix="1" applyNumberFormat="1" applyFont="1" applyFill="1" applyBorder="1" applyAlignment="1">
      <alignment horizontal="left"/>
    </xf>
    <xf numFmtId="0" fontId="6" fillId="0" borderId="3" xfId="0" quotePrefix="1" applyNumberFormat="1" applyFont="1" applyFill="1" applyBorder="1" applyAlignment="1">
      <alignment horizontal="center"/>
    </xf>
    <xf numFmtId="10" fontId="7" fillId="0" borderId="3" xfId="0" applyNumberFormat="1" applyFont="1" applyFill="1" applyBorder="1" applyAlignment="1">
      <alignment horizontal="left"/>
    </xf>
    <xf numFmtId="10" fontId="7" fillId="0" borderId="3" xfId="0" applyNumberFormat="1" applyFont="1" applyFill="1" applyBorder="1" applyAlignment="1">
      <alignment horizontal="center"/>
    </xf>
    <xf numFmtId="0" fontId="7" fillId="0" borderId="9" xfId="0" applyNumberFormat="1" applyFont="1" applyBorder="1" applyAlignment="1"/>
    <xf numFmtId="0" fontId="7" fillId="0" borderId="5" xfId="0" applyNumberFormat="1" applyFont="1" applyBorder="1" applyAlignment="1"/>
    <xf numFmtId="166" fontId="4" fillId="0" borderId="8" xfId="1" applyNumberFormat="1" applyFont="1" applyBorder="1" applyAlignment="1">
      <alignment horizontal="right"/>
    </xf>
    <xf numFmtId="0" fontId="4" fillId="0" borderId="8" xfId="0" applyNumberFormat="1" applyFont="1" applyBorder="1" applyAlignment="1">
      <alignment horizontal="left"/>
    </xf>
    <xf numFmtId="0" fontId="7" fillId="0" borderId="6" xfId="0" applyNumberFormat="1" applyFont="1" applyBorder="1" applyAlignment="1">
      <alignment horizontal="left"/>
    </xf>
    <xf numFmtId="0" fontId="6" fillId="0" borderId="9" xfId="0" applyNumberFormat="1" applyFont="1" applyBorder="1" applyAlignment="1"/>
    <xf numFmtId="0" fontId="6" fillId="0" borderId="9" xfId="0" applyNumberFormat="1" applyFont="1" applyBorder="1" applyAlignment="1">
      <alignment vertical="center"/>
    </xf>
    <xf numFmtId="0" fontId="7" fillId="0" borderId="15" xfId="0" applyFont="1" applyBorder="1"/>
    <xf numFmtId="0" fontId="6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15" xfId="0" applyNumberFormat="1" applyFont="1" applyBorder="1" applyAlignment="1">
      <alignment horizontal="left"/>
    </xf>
    <xf numFmtId="166" fontId="4" fillId="0" borderId="15" xfId="1" applyNumberFormat="1" applyFont="1" applyBorder="1" applyAlignment="1">
      <alignment horizontal="right"/>
    </xf>
    <xf numFmtId="0" fontId="4" fillId="0" borderId="15" xfId="0" applyNumberFormat="1" applyFont="1" applyBorder="1" applyAlignment="1">
      <alignment horizontal="left"/>
    </xf>
    <xf numFmtId="0" fontId="7" fillId="0" borderId="13" xfId="0" applyNumberFormat="1" applyFont="1" applyBorder="1" applyAlignment="1">
      <alignment horizontal="left"/>
    </xf>
    <xf numFmtId="0" fontId="6" fillId="0" borderId="10" xfId="0" applyNumberFormat="1" applyFont="1" applyBorder="1" applyAlignment="1">
      <alignment horizontal="left" vertical="center"/>
    </xf>
    <xf numFmtId="0" fontId="6" fillId="0" borderId="16" xfId="0" applyNumberFormat="1" applyFont="1" applyBorder="1" applyAlignment="1">
      <alignment horizontal="center"/>
    </xf>
    <xf numFmtId="0" fontId="6" fillId="0" borderId="12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13" xfId="0" applyFont="1" applyBorder="1"/>
    <xf numFmtId="166" fontId="7" fillId="0" borderId="13" xfId="0" applyNumberFormat="1" applyFont="1" applyBorder="1" applyAlignment="1">
      <alignment horizontal="left" vertical="center"/>
    </xf>
    <xf numFmtId="166" fontId="7" fillId="0" borderId="6" xfId="0" applyNumberFormat="1" applyFont="1" applyBorder="1" applyAlignment="1">
      <alignment horizontal="left" vertical="center"/>
    </xf>
    <xf numFmtId="166" fontId="6" fillId="0" borderId="15" xfId="0" applyNumberFormat="1" applyFont="1" applyBorder="1"/>
    <xf numFmtId="0" fontId="6" fillId="0" borderId="15" xfId="0" applyFont="1" applyBorder="1"/>
    <xf numFmtId="0" fontId="6" fillId="0" borderId="16" xfId="0" applyNumberFormat="1" applyFont="1" applyBorder="1" applyAlignment="1">
      <alignment horizontal="left" vertical="center"/>
    </xf>
    <xf numFmtId="166" fontId="6" fillId="0" borderId="13" xfId="0" applyNumberFormat="1" applyFont="1" applyBorder="1" applyAlignment="1">
      <alignment vertical="center"/>
    </xf>
  </cellXfs>
  <cellStyles count="6">
    <cellStyle name="Comma" xfId="1" builtinId="3"/>
    <cellStyle name="Currency 2" xfId="2"/>
    <cellStyle name="Normal" xfId="0" builtinId="0"/>
    <cellStyle name="Normal 2" xfId="3"/>
    <cellStyle name="Normal 3" xfId="4"/>
    <cellStyle name="Percent" xfId="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2064515</xdr:colOff>
      <xdr:row>101</xdr:row>
      <xdr:rowOff>18435</xdr:rowOff>
    </xdr:from>
    <xdr:to>
      <xdr:col>4</xdr:col>
      <xdr:colOff>313765</xdr:colOff>
      <xdr:row>112</xdr:row>
      <xdr:rowOff>179294</xdr:rowOff>
    </xdr:to>
    <xdr:sp macro="" textlink="">
      <xdr:nvSpPr>
        <xdr:cNvPr id="3" name="WordArt 3"/>
        <xdr:cNvSpPr>
          <a:spLocks noChangeArrowheads="1" noChangeShapeType="1" noTextEdit="1"/>
        </xdr:cNvSpPr>
      </xdr:nvSpPr>
      <xdr:spPr bwMode="auto">
        <a:xfrm>
          <a:off x="2665150" y="17436859"/>
          <a:ext cx="4390074" cy="213309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For Internal </a:t>
          </a:r>
        </a:p>
        <a:p>
          <a:pPr algn="ctr" rtl="0"/>
          <a:r>
            <a:rPr lang="en-US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Use Only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0.91.17.28\office-share\Faculty\Betts\Postaward\Wistar\U19-AI074078\557671-05\Submitted%20budg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FACE-AA"/>
      <sheetName val="FIRSTBUD-DD"/>
      <sheetName val="ENTRBUD-EE"/>
      <sheetName val="CHKLST-II"/>
      <sheetName val="Transmittal"/>
      <sheetName val="Transmittal 2 of 2"/>
    </sheetNames>
    <sheetDataSet>
      <sheetData sheetId="0">
        <row r="20">
          <cell r="I20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44"/>
  <sheetViews>
    <sheetView tabSelected="1" zoomScale="85" zoomScaleNormal="85" zoomScaleSheetLayoutView="25" workbookViewId="0">
      <pane xSplit="2" topLeftCell="C1" activePane="topRight" state="frozen"/>
      <selection pane="topRight" activeCell="Z108" sqref="Z108"/>
    </sheetView>
  </sheetViews>
  <sheetFormatPr defaultColWidth="9.21875" defaultRowHeight="14.4" x14ac:dyDescent="0.3"/>
  <cols>
    <col min="1" max="1" width="8.77734375" style="3" customWidth="1"/>
    <col min="2" max="2" width="44.21875" style="40" bestFit="1" customWidth="1"/>
    <col min="3" max="3" width="33.77734375" style="17" customWidth="1"/>
    <col min="4" max="4" width="11.6640625" style="195" customWidth="1"/>
    <col min="5" max="14" width="9.21875" style="17" customWidth="1"/>
    <col min="15" max="15" width="2.77734375" style="17" customWidth="1"/>
    <col min="16" max="16" width="14" style="17" bestFit="1" customWidth="1"/>
    <col min="17" max="20" width="10.21875" style="17" customWidth="1"/>
    <col min="21" max="21" width="2.77734375" style="187" customWidth="1"/>
    <col min="22" max="22" width="12" style="17" customWidth="1"/>
    <col min="23" max="23" width="9.21875" style="17" customWidth="1"/>
    <col min="24" max="24" width="9.21875" style="100" customWidth="1"/>
    <col min="25" max="34" width="9.21875" style="17" customWidth="1"/>
    <col min="35" max="16384" width="9.21875" style="17"/>
  </cols>
  <sheetData>
    <row r="1" spans="1:34" x14ac:dyDescent="0.3">
      <c r="B1" s="199" t="s">
        <v>82</v>
      </c>
      <c r="C1" s="4" t="s">
        <v>77</v>
      </c>
      <c r="D1" s="196"/>
      <c r="E1" s="203" t="s">
        <v>39</v>
      </c>
      <c r="F1" s="188"/>
      <c r="G1" s="6" t="s">
        <v>89</v>
      </c>
      <c r="H1" s="7"/>
      <c r="I1" s="8"/>
      <c r="J1" s="8"/>
      <c r="K1" s="9"/>
      <c r="L1" s="9"/>
      <c r="M1" s="9"/>
      <c r="N1" s="9"/>
      <c r="O1" s="9"/>
      <c r="P1" s="10"/>
      <c r="Q1" s="10"/>
      <c r="R1" s="10"/>
      <c r="S1" s="10"/>
      <c r="T1" s="10"/>
      <c r="U1" s="135"/>
      <c r="V1" s="11"/>
      <c r="W1" s="14"/>
      <c r="X1" s="15"/>
      <c r="Y1" s="14"/>
      <c r="Z1" s="16"/>
      <c r="AA1" s="16"/>
      <c r="AB1" s="16"/>
      <c r="AC1" s="16"/>
      <c r="AD1" s="16"/>
      <c r="AE1" s="16"/>
      <c r="AF1" s="16"/>
      <c r="AG1" s="16"/>
      <c r="AH1" s="16"/>
    </row>
    <row r="2" spans="1:34" x14ac:dyDescent="0.3">
      <c r="B2" s="200" t="s">
        <v>36</v>
      </c>
      <c r="C2" s="18" t="s">
        <v>79</v>
      </c>
      <c r="D2" s="197"/>
      <c r="E2" s="204" t="s">
        <v>41</v>
      </c>
      <c r="F2" s="205"/>
      <c r="G2" s="20" t="s">
        <v>90</v>
      </c>
      <c r="H2" s="21"/>
      <c r="I2" s="22"/>
      <c r="J2" s="22"/>
      <c r="K2" s="23"/>
      <c r="L2" s="23"/>
      <c r="M2" s="23"/>
      <c r="N2" s="23"/>
      <c r="O2" s="23"/>
      <c r="P2" s="24"/>
      <c r="Q2" s="24"/>
      <c r="R2" s="24"/>
      <c r="S2" s="24"/>
      <c r="T2" s="24"/>
      <c r="U2" s="12"/>
      <c r="V2" s="25"/>
      <c r="W2" s="14"/>
      <c r="X2" s="15"/>
      <c r="Y2" s="14"/>
      <c r="Z2" s="16"/>
      <c r="AA2" s="16"/>
      <c r="AB2" s="16"/>
      <c r="AC2" s="16"/>
      <c r="AD2" s="16"/>
      <c r="AE2" s="16"/>
      <c r="AF2" s="16"/>
      <c r="AG2" s="16"/>
      <c r="AH2" s="16"/>
    </row>
    <row r="3" spans="1:34" x14ac:dyDescent="0.3">
      <c r="B3" s="200" t="s">
        <v>37</v>
      </c>
      <c r="C3" s="18" t="s">
        <v>111</v>
      </c>
      <c r="D3" s="197"/>
      <c r="E3" s="206" t="s">
        <v>29</v>
      </c>
      <c r="F3" s="205"/>
      <c r="G3" s="27" t="s">
        <v>80</v>
      </c>
      <c r="H3" s="28"/>
      <c r="I3" s="22"/>
      <c r="J3" s="22"/>
      <c r="K3" s="23"/>
      <c r="L3" s="23"/>
      <c r="M3" s="23"/>
      <c r="N3" s="23"/>
      <c r="O3" s="23"/>
      <c r="P3" s="24"/>
      <c r="Q3" s="24"/>
      <c r="R3" s="24"/>
      <c r="S3" s="24"/>
      <c r="T3" s="24"/>
      <c r="U3" s="12"/>
      <c r="V3" s="25"/>
      <c r="W3" s="14"/>
      <c r="X3" s="15"/>
      <c r="Y3" s="14"/>
      <c r="Z3" s="16"/>
      <c r="AA3" s="16"/>
      <c r="AB3" s="16"/>
      <c r="AC3" s="16"/>
      <c r="AD3" s="16"/>
      <c r="AE3" s="16"/>
      <c r="AF3" s="16"/>
      <c r="AG3" s="16"/>
      <c r="AH3" s="16"/>
    </row>
    <row r="4" spans="1:34" x14ac:dyDescent="0.3">
      <c r="B4" s="201" t="s">
        <v>38</v>
      </c>
      <c r="C4" s="29" t="s">
        <v>91</v>
      </c>
      <c r="D4" s="197"/>
      <c r="E4" s="206" t="s">
        <v>51</v>
      </c>
      <c r="F4" s="205"/>
      <c r="G4" s="29" t="s">
        <v>81</v>
      </c>
      <c r="H4" s="23"/>
      <c r="I4" s="23"/>
      <c r="J4" s="23"/>
      <c r="K4" s="23"/>
      <c r="L4" s="23"/>
      <c r="M4" s="23"/>
      <c r="N4" s="23"/>
      <c r="O4" s="23"/>
      <c r="P4" s="24"/>
      <c r="Q4" s="24"/>
      <c r="R4" s="24"/>
      <c r="S4" s="24"/>
      <c r="T4" s="24"/>
      <c r="U4" s="12"/>
      <c r="V4" s="25"/>
      <c r="W4" s="14"/>
      <c r="X4" s="15"/>
      <c r="Y4" s="14"/>
      <c r="Z4" s="16"/>
      <c r="AA4" s="16"/>
      <c r="AB4" s="16"/>
      <c r="AC4" s="16"/>
      <c r="AD4" s="16"/>
      <c r="AE4" s="16"/>
      <c r="AF4" s="16"/>
      <c r="AG4" s="16"/>
      <c r="AH4" s="16"/>
    </row>
    <row r="5" spans="1:34" x14ac:dyDescent="0.3">
      <c r="B5" s="202" t="s">
        <v>109</v>
      </c>
      <c r="C5" s="30">
        <v>199300</v>
      </c>
      <c r="D5" s="198"/>
      <c r="E5" s="207" t="s">
        <v>40</v>
      </c>
      <c r="F5" s="192"/>
      <c r="G5" s="33"/>
      <c r="H5" s="34"/>
      <c r="I5" s="34"/>
      <c r="J5" s="34"/>
      <c r="K5" s="34"/>
      <c r="L5" s="34"/>
      <c r="M5" s="34"/>
      <c r="N5" s="34"/>
      <c r="O5" s="34"/>
      <c r="P5" s="35"/>
      <c r="Q5" s="36"/>
      <c r="R5" s="35"/>
      <c r="S5" s="35"/>
      <c r="T5" s="35"/>
      <c r="U5" s="153"/>
      <c r="V5" s="37"/>
      <c r="W5" s="14"/>
      <c r="X5" s="38"/>
      <c r="Y5" s="39"/>
      <c r="Z5" s="39"/>
      <c r="AA5" s="39"/>
      <c r="AB5" s="16"/>
      <c r="AC5" s="16"/>
      <c r="AD5" s="16"/>
      <c r="AE5" s="16"/>
      <c r="AF5" s="16"/>
      <c r="AG5" s="16"/>
      <c r="AH5" s="16"/>
    </row>
    <row r="6" spans="1:34" x14ac:dyDescent="0.3">
      <c r="D6" s="41"/>
      <c r="E6" s="26"/>
      <c r="F6" s="19"/>
      <c r="G6" s="29"/>
      <c r="H6" s="19"/>
      <c r="I6" s="23"/>
      <c r="J6" s="23"/>
      <c r="K6" s="23"/>
      <c r="L6" s="23"/>
      <c r="M6" s="23"/>
      <c r="N6" s="23"/>
      <c r="O6" s="23"/>
      <c r="P6" s="42"/>
      <c r="Q6" s="42"/>
      <c r="R6" s="42"/>
      <c r="S6" s="42"/>
      <c r="T6" s="42"/>
      <c r="U6" s="12"/>
      <c r="V6" s="13"/>
      <c r="W6" s="14"/>
      <c r="X6" s="38"/>
      <c r="Y6" s="39"/>
      <c r="Z6" s="39"/>
      <c r="AA6" s="39"/>
      <c r="AB6" s="16"/>
      <c r="AC6" s="16"/>
      <c r="AD6" s="16"/>
      <c r="AE6" s="16"/>
      <c r="AF6" s="16"/>
      <c r="AG6" s="16"/>
      <c r="AH6" s="16"/>
    </row>
    <row r="7" spans="1:34" x14ac:dyDescent="0.3">
      <c r="B7" s="43"/>
      <c r="C7" s="14"/>
      <c r="D7" s="44"/>
      <c r="E7" s="43"/>
      <c r="F7" s="43"/>
      <c r="G7" s="14"/>
      <c r="H7" s="14"/>
      <c r="I7" s="14"/>
      <c r="J7" s="14"/>
      <c r="K7" s="14"/>
      <c r="L7" s="14"/>
      <c r="M7" s="14"/>
      <c r="N7" s="14"/>
      <c r="O7" s="45"/>
      <c r="P7" s="46"/>
      <c r="Q7" s="46"/>
      <c r="R7" s="46"/>
      <c r="S7" s="46"/>
      <c r="T7" s="46"/>
      <c r="U7" s="12"/>
      <c r="V7" s="13"/>
      <c r="W7" s="14"/>
      <c r="X7" s="38"/>
      <c r="Y7" s="39"/>
      <c r="Z7" s="39"/>
      <c r="AA7" s="39"/>
      <c r="AB7" s="16"/>
      <c r="AC7" s="16"/>
      <c r="AD7" s="16"/>
      <c r="AE7" s="16"/>
      <c r="AF7" s="16"/>
      <c r="AG7" s="16"/>
      <c r="AH7" s="16"/>
    </row>
    <row r="8" spans="1:34" x14ac:dyDescent="0.3">
      <c r="B8" s="43"/>
      <c r="C8" s="47"/>
      <c r="D8" s="44"/>
      <c r="E8" s="43"/>
      <c r="F8" s="43"/>
      <c r="G8" s="14"/>
      <c r="H8" s="14"/>
      <c r="I8" s="14"/>
      <c r="J8" s="14"/>
      <c r="K8" s="14"/>
      <c r="L8" s="14"/>
      <c r="M8" s="14"/>
      <c r="N8" s="14"/>
      <c r="O8" s="48" t="s">
        <v>95</v>
      </c>
      <c r="P8" s="46">
        <v>250000</v>
      </c>
      <c r="Q8" s="46">
        <v>250000</v>
      </c>
      <c r="R8" s="46">
        <v>250000</v>
      </c>
      <c r="S8" s="46">
        <v>250000</v>
      </c>
      <c r="T8" s="46">
        <v>250000</v>
      </c>
      <c r="U8" s="12"/>
      <c r="V8" s="13"/>
      <c r="W8" s="14"/>
      <c r="X8" s="38"/>
      <c r="Y8" s="39"/>
      <c r="Z8" s="39"/>
      <c r="AA8" s="39"/>
      <c r="AB8" s="16"/>
      <c r="AC8" s="16"/>
      <c r="AD8" s="16"/>
      <c r="AE8" s="16"/>
      <c r="AF8" s="16"/>
      <c r="AG8" s="16"/>
      <c r="AH8" s="16"/>
    </row>
    <row r="9" spans="1:34" x14ac:dyDescent="0.3">
      <c r="B9" s="43"/>
      <c r="C9" s="47"/>
      <c r="D9" s="44"/>
      <c r="E9" s="43"/>
      <c r="F9" s="43"/>
      <c r="G9" s="14"/>
      <c r="H9" s="14"/>
      <c r="I9" s="14"/>
      <c r="J9" s="14"/>
      <c r="K9" s="14"/>
      <c r="L9" s="14"/>
      <c r="M9" s="14"/>
      <c r="N9" s="14"/>
      <c r="O9" s="48" t="s">
        <v>96</v>
      </c>
      <c r="P9" s="49">
        <f>P8-P102</f>
        <v>250000</v>
      </c>
      <c r="Q9" s="49">
        <f>Q8-Q102</f>
        <v>250000</v>
      </c>
      <c r="R9" s="49">
        <f>R8-R102</f>
        <v>250000</v>
      </c>
      <c r="S9" s="49">
        <f>S8-S102</f>
        <v>250000</v>
      </c>
      <c r="T9" s="49">
        <f>T8-T102</f>
        <v>250000</v>
      </c>
      <c r="U9" s="12"/>
      <c r="V9" s="13"/>
      <c r="W9" s="14"/>
      <c r="X9" s="38"/>
      <c r="Y9" s="39"/>
      <c r="Z9" s="39"/>
      <c r="AA9" s="39"/>
      <c r="AB9" s="16"/>
      <c r="AC9" s="16"/>
      <c r="AD9" s="16"/>
      <c r="AE9" s="16"/>
      <c r="AF9" s="16"/>
      <c r="AG9" s="16"/>
      <c r="AH9" s="16"/>
    </row>
    <row r="10" spans="1:34" x14ac:dyDescent="0.3">
      <c r="B10" s="43"/>
      <c r="C10" s="47"/>
      <c r="D10" s="44"/>
      <c r="E10" s="43"/>
      <c r="F10" s="43"/>
      <c r="G10" s="14"/>
      <c r="H10" s="14"/>
      <c r="I10" s="14"/>
      <c r="J10" s="14"/>
      <c r="K10" s="14"/>
      <c r="L10" s="14"/>
      <c r="M10" s="14"/>
      <c r="N10" s="14"/>
      <c r="O10" s="14"/>
      <c r="P10" s="49"/>
      <c r="Q10" s="49"/>
      <c r="R10" s="49"/>
      <c r="S10" s="49"/>
      <c r="T10" s="49"/>
      <c r="U10" s="50"/>
      <c r="V10" s="13"/>
      <c r="W10" s="45"/>
      <c r="X10" s="38"/>
      <c r="Y10" s="38"/>
      <c r="Z10" s="38"/>
      <c r="AA10" s="38"/>
      <c r="AB10" s="51"/>
      <c r="AC10" s="16"/>
      <c r="AD10" s="16"/>
      <c r="AE10" s="16"/>
      <c r="AF10" s="16"/>
      <c r="AG10" s="16"/>
      <c r="AH10" s="16"/>
    </row>
    <row r="11" spans="1:34" ht="28.8" x14ac:dyDescent="0.3">
      <c r="A11" s="52" t="s">
        <v>54</v>
      </c>
      <c r="B11" s="43" t="s">
        <v>0</v>
      </c>
      <c r="C11" s="53" t="s">
        <v>1</v>
      </c>
      <c r="D11" s="54" t="s">
        <v>112</v>
      </c>
      <c r="E11" s="53" t="s">
        <v>2</v>
      </c>
      <c r="F11" s="53" t="s">
        <v>47</v>
      </c>
      <c r="G11" s="53" t="s">
        <v>2</v>
      </c>
      <c r="H11" s="53" t="s">
        <v>47</v>
      </c>
      <c r="I11" s="53" t="s">
        <v>2</v>
      </c>
      <c r="J11" s="53" t="s">
        <v>47</v>
      </c>
      <c r="K11" s="53" t="s">
        <v>2</v>
      </c>
      <c r="L11" s="53" t="s">
        <v>47</v>
      </c>
      <c r="M11" s="53" t="s">
        <v>2</v>
      </c>
      <c r="N11" s="53" t="s">
        <v>47</v>
      </c>
      <c r="O11" s="53"/>
      <c r="P11" s="53" t="str">
        <f>+E12</f>
        <v>YR 1</v>
      </c>
      <c r="Q11" s="53" t="s">
        <v>4</v>
      </c>
      <c r="R11" s="53" t="s">
        <v>5</v>
      </c>
      <c r="S11" s="53" t="s">
        <v>6</v>
      </c>
      <c r="T11" s="55" t="s">
        <v>7</v>
      </c>
      <c r="U11" s="56"/>
      <c r="V11" s="55" t="s">
        <v>8</v>
      </c>
      <c r="W11" s="39"/>
      <c r="X11" s="235" t="s">
        <v>133</v>
      </c>
      <c r="Y11" s="57" t="s">
        <v>49</v>
      </c>
      <c r="Z11" s="57" t="s">
        <v>50</v>
      </c>
      <c r="AA11" s="57" t="s">
        <v>52</v>
      </c>
      <c r="AB11" s="57" t="s">
        <v>53</v>
      </c>
      <c r="AC11" s="57" t="s">
        <v>57</v>
      </c>
      <c r="AD11" s="57" t="s">
        <v>86</v>
      </c>
      <c r="AE11" s="57" t="s">
        <v>92</v>
      </c>
      <c r="AF11" s="57" t="s">
        <v>104</v>
      </c>
      <c r="AG11" s="57" t="s">
        <v>107</v>
      </c>
      <c r="AH11" s="57" t="s">
        <v>108</v>
      </c>
    </row>
    <row r="12" spans="1:34" x14ac:dyDescent="0.3">
      <c r="B12" s="58"/>
      <c r="C12" s="39"/>
      <c r="D12" s="39"/>
      <c r="E12" s="53" t="s">
        <v>3</v>
      </c>
      <c r="F12" s="53" t="str">
        <f>+E12</f>
        <v>YR 1</v>
      </c>
      <c r="G12" s="53" t="s">
        <v>4</v>
      </c>
      <c r="H12" s="53" t="s">
        <v>4</v>
      </c>
      <c r="I12" s="53" t="s">
        <v>5</v>
      </c>
      <c r="J12" s="53" t="s">
        <v>5</v>
      </c>
      <c r="K12" s="53" t="s">
        <v>6</v>
      </c>
      <c r="L12" s="53" t="s">
        <v>6</v>
      </c>
      <c r="M12" s="53" t="s">
        <v>7</v>
      </c>
      <c r="N12" s="53" t="s">
        <v>7</v>
      </c>
      <c r="O12" s="53"/>
      <c r="P12" s="16"/>
      <c r="Q12" s="16"/>
      <c r="R12" s="16"/>
      <c r="S12" s="16" t="s">
        <v>22</v>
      </c>
      <c r="T12" s="16"/>
      <c r="U12" s="59"/>
      <c r="V12" s="13"/>
      <c r="W12" s="39"/>
      <c r="X12" s="38"/>
      <c r="Y12" s="39"/>
      <c r="Z12" s="16"/>
      <c r="AA12" s="16"/>
      <c r="AB12" s="16"/>
      <c r="AC12" s="16"/>
      <c r="AD12" s="16"/>
      <c r="AE12" s="16"/>
      <c r="AF12" s="16"/>
      <c r="AG12" s="16"/>
      <c r="AH12" s="16"/>
    </row>
    <row r="13" spans="1:34" x14ac:dyDescent="0.3">
      <c r="B13" s="58"/>
      <c r="C13" s="47"/>
      <c r="D13" s="39"/>
      <c r="E13" s="60"/>
      <c r="F13" s="60"/>
      <c r="G13" s="55" t="s">
        <v>22</v>
      </c>
      <c r="H13" s="55"/>
      <c r="I13" s="53"/>
      <c r="J13" s="53"/>
      <c r="K13" s="53"/>
      <c r="L13" s="53"/>
      <c r="M13" s="53"/>
      <c r="N13" s="53"/>
      <c r="O13" s="53"/>
      <c r="P13" s="13"/>
      <c r="Q13" s="13"/>
      <c r="R13" s="13"/>
      <c r="S13" s="13"/>
      <c r="T13" s="13"/>
      <c r="U13" s="12"/>
      <c r="V13" s="13"/>
      <c r="W13" s="16"/>
      <c r="X13" s="38"/>
      <c r="Y13" s="39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34" x14ac:dyDescent="0.3">
      <c r="A14" s="3">
        <v>5010</v>
      </c>
      <c r="B14" s="61" t="s">
        <v>82</v>
      </c>
      <c r="C14" s="62" t="s">
        <v>77</v>
      </c>
      <c r="D14" s="39"/>
      <c r="E14" s="63">
        <v>0</v>
      </c>
      <c r="F14" s="64">
        <f>+E14*12</f>
        <v>0</v>
      </c>
      <c r="G14" s="63">
        <v>0</v>
      </c>
      <c r="H14" s="64">
        <f>+G14*12</f>
        <v>0</v>
      </c>
      <c r="I14" s="63">
        <v>0</v>
      </c>
      <c r="J14" s="64">
        <f>+I14*12</f>
        <v>0</v>
      </c>
      <c r="K14" s="63">
        <v>0</v>
      </c>
      <c r="L14" s="64">
        <f>+K14*12</f>
        <v>0</v>
      </c>
      <c r="M14" s="63">
        <v>0</v>
      </c>
      <c r="N14" s="64">
        <f>+M14*12</f>
        <v>0</v>
      </c>
      <c r="O14" s="65"/>
      <c r="P14" s="66">
        <f t="shared" ref="P14:P21" si="0">ROUND((SUM(E14*X14)*E$121/12+SUM(E14*Y14)*E$122/12),0)</f>
        <v>0</v>
      </c>
      <c r="Q14" s="66">
        <f t="shared" ref="Q14:Q21" si="1">ROUND((SUM(G14*Y14)*G$121/12+SUM(G14*Z14)*G$122/12),0)</f>
        <v>0</v>
      </c>
      <c r="R14" s="66">
        <f t="shared" ref="R14:R21" si="2">ROUND((SUM(I14*Z14)*I$121/12+SUM(I14*AA14)*I$122/12),0)</f>
        <v>0</v>
      </c>
      <c r="S14" s="66">
        <f t="shared" ref="S14:S21" si="3">ROUND((SUM(K14*AA14)*K$121/12+SUM(K14*AB14)*K$122/12),0)</f>
        <v>0</v>
      </c>
      <c r="T14" s="66">
        <f t="shared" ref="T14:T21" si="4">ROUND((SUM(M14*AB14)*M$121/12+SUM(M14*AC14)*M$122/12),0)</f>
        <v>0</v>
      </c>
      <c r="U14" s="66"/>
      <c r="V14" s="67">
        <f t="shared" ref="V14:V21" si="5">SUM(P14:U14)</f>
        <v>0</v>
      </c>
      <c r="W14" s="16"/>
      <c r="X14" s="68">
        <v>0</v>
      </c>
      <c r="Y14" s="69">
        <f t="shared" ref="Y14:AH14" si="6">IF(ISBLANK($C$5),X14*$C$127,IF(X14*$C$127&gt;$C$5,$C$5,X14*$C$127))</f>
        <v>0</v>
      </c>
      <c r="Z14" s="69">
        <f t="shared" si="6"/>
        <v>0</v>
      </c>
      <c r="AA14" s="69">
        <f t="shared" si="6"/>
        <v>0</v>
      </c>
      <c r="AB14" s="69">
        <f t="shared" si="6"/>
        <v>0</v>
      </c>
      <c r="AC14" s="69">
        <f t="shared" si="6"/>
        <v>0</v>
      </c>
      <c r="AD14" s="69">
        <f t="shared" si="6"/>
        <v>0</v>
      </c>
      <c r="AE14" s="69">
        <f t="shared" si="6"/>
        <v>0</v>
      </c>
      <c r="AF14" s="69">
        <f t="shared" si="6"/>
        <v>0</v>
      </c>
      <c r="AG14" s="69">
        <f t="shared" si="6"/>
        <v>0</v>
      </c>
      <c r="AH14" s="69">
        <f t="shared" si="6"/>
        <v>0</v>
      </c>
    </row>
    <row r="15" spans="1:34" x14ac:dyDescent="0.3">
      <c r="A15" s="3" t="s">
        <v>56</v>
      </c>
      <c r="B15" s="61" t="s">
        <v>21</v>
      </c>
      <c r="C15" s="62" t="s">
        <v>1</v>
      </c>
      <c r="D15" s="38" t="s">
        <v>48</v>
      </c>
      <c r="E15" s="63">
        <v>0</v>
      </c>
      <c r="F15" s="64">
        <f t="shared" ref="F15:F24" si="7">+E15*12</f>
        <v>0</v>
      </c>
      <c r="G15" s="63">
        <v>0</v>
      </c>
      <c r="H15" s="64">
        <f t="shared" ref="H15:H24" si="8">+G15*12</f>
        <v>0</v>
      </c>
      <c r="I15" s="63">
        <v>0</v>
      </c>
      <c r="J15" s="64">
        <f t="shared" ref="J15:J24" si="9">+I15*12</f>
        <v>0</v>
      </c>
      <c r="K15" s="63">
        <v>0</v>
      </c>
      <c r="L15" s="64">
        <f t="shared" ref="L15:L24" si="10">+K15*12</f>
        <v>0</v>
      </c>
      <c r="M15" s="63">
        <v>0</v>
      </c>
      <c r="N15" s="64">
        <f t="shared" ref="N15:N24" si="11">+M15*12</f>
        <v>0</v>
      </c>
      <c r="O15" s="65"/>
      <c r="P15" s="66">
        <f t="shared" si="0"/>
        <v>0</v>
      </c>
      <c r="Q15" s="66">
        <f t="shared" si="1"/>
        <v>0</v>
      </c>
      <c r="R15" s="66">
        <f t="shared" si="2"/>
        <v>0</v>
      </c>
      <c r="S15" s="66">
        <f t="shared" si="3"/>
        <v>0</v>
      </c>
      <c r="T15" s="66">
        <f t="shared" si="4"/>
        <v>0</v>
      </c>
      <c r="U15" s="70"/>
      <c r="V15" s="67">
        <f t="shared" si="5"/>
        <v>0</v>
      </c>
      <c r="W15" s="16"/>
      <c r="X15" s="68">
        <v>0</v>
      </c>
      <c r="Y15" s="69">
        <f t="shared" ref="Y15:AH15" si="12">IF(ISBLANK($C$5),X15*$C$127,IF(X15*$C$127&gt;$C$5,$C$5,X15*$C$127))</f>
        <v>0</v>
      </c>
      <c r="Z15" s="69">
        <f t="shared" si="12"/>
        <v>0</v>
      </c>
      <c r="AA15" s="69">
        <f t="shared" si="12"/>
        <v>0</v>
      </c>
      <c r="AB15" s="69">
        <f t="shared" si="12"/>
        <v>0</v>
      </c>
      <c r="AC15" s="69">
        <f t="shared" si="12"/>
        <v>0</v>
      </c>
      <c r="AD15" s="69">
        <f t="shared" si="12"/>
        <v>0</v>
      </c>
      <c r="AE15" s="69">
        <f t="shared" si="12"/>
        <v>0</v>
      </c>
      <c r="AF15" s="69">
        <f t="shared" si="12"/>
        <v>0</v>
      </c>
      <c r="AG15" s="69">
        <f t="shared" si="12"/>
        <v>0</v>
      </c>
      <c r="AH15" s="69">
        <f t="shared" si="12"/>
        <v>0</v>
      </c>
    </row>
    <row r="16" spans="1:34" x14ac:dyDescent="0.3">
      <c r="A16" s="3" t="s">
        <v>56</v>
      </c>
      <c r="B16" s="61" t="s">
        <v>21</v>
      </c>
      <c r="C16" s="62" t="s">
        <v>1</v>
      </c>
      <c r="D16" s="38" t="s">
        <v>48</v>
      </c>
      <c r="E16" s="63">
        <v>0</v>
      </c>
      <c r="F16" s="64">
        <f>+E16*12</f>
        <v>0</v>
      </c>
      <c r="G16" s="63">
        <v>0</v>
      </c>
      <c r="H16" s="64">
        <f>+G16*12</f>
        <v>0</v>
      </c>
      <c r="I16" s="63">
        <v>0</v>
      </c>
      <c r="J16" s="64">
        <f>+I16*12</f>
        <v>0</v>
      </c>
      <c r="K16" s="63">
        <v>0</v>
      </c>
      <c r="L16" s="64">
        <f>+K16*12</f>
        <v>0</v>
      </c>
      <c r="M16" s="63">
        <v>0</v>
      </c>
      <c r="N16" s="64">
        <f>+M16*12</f>
        <v>0</v>
      </c>
      <c r="O16" s="65"/>
      <c r="P16" s="66">
        <f t="shared" si="0"/>
        <v>0</v>
      </c>
      <c r="Q16" s="66">
        <f t="shared" si="1"/>
        <v>0</v>
      </c>
      <c r="R16" s="66">
        <f t="shared" si="2"/>
        <v>0</v>
      </c>
      <c r="S16" s="66">
        <f t="shared" si="3"/>
        <v>0</v>
      </c>
      <c r="T16" s="66">
        <f t="shared" si="4"/>
        <v>0</v>
      </c>
      <c r="U16" s="70"/>
      <c r="V16" s="67">
        <f t="shared" si="5"/>
        <v>0</v>
      </c>
      <c r="W16" s="16"/>
      <c r="X16" s="68">
        <v>0</v>
      </c>
      <c r="Y16" s="69">
        <f t="shared" ref="Y16:AH16" si="13">IF(ISBLANK($C$5),X16*$C$127,IF(X16*$C$127&gt;$C$5,$C$5,X16*$C$127))</f>
        <v>0</v>
      </c>
      <c r="Z16" s="69">
        <f t="shared" si="13"/>
        <v>0</v>
      </c>
      <c r="AA16" s="69">
        <f t="shared" si="13"/>
        <v>0</v>
      </c>
      <c r="AB16" s="69">
        <f t="shared" si="13"/>
        <v>0</v>
      </c>
      <c r="AC16" s="69">
        <f t="shared" si="13"/>
        <v>0</v>
      </c>
      <c r="AD16" s="69">
        <f t="shared" si="13"/>
        <v>0</v>
      </c>
      <c r="AE16" s="69">
        <f t="shared" si="13"/>
        <v>0</v>
      </c>
      <c r="AF16" s="69">
        <f t="shared" si="13"/>
        <v>0</v>
      </c>
      <c r="AG16" s="69">
        <f t="shared" si="13"/>
        <v>0</v>
      </c>
      <c r="AH16" s="69">
        <f t="shared" si="13"/>
        <v>0</v>
      </c>
    </row>
    <row r="17" spans="1:34" hidden="1" x14ac:dyDescent="0.3">
      <c r="A17" s="3" t="s">
        <v>56</v>
      </c>
      <c r="B17" s="61" t="s">
        <v>21</v>
      </c>
      <c r="C17" s="62" t="s">
        <v>1</v>
      </c>
      <c r="D17" s="38" t="s">
        <v>48</v>
      </c>
      <c r="E17" s="63">
        <v>0</v>
      </c>
      <c r="F17" s="64">
        <f>+E17*12</f>
        <v>0</v>
      </c>
      <c r="G17" s="63">
        <v>0</v>
      </c>
      <c r="H17" s="64">
        <f>+G17*12</f>
        <v>0</v>
      </c>
      <c r="I17" s="63">
        <v>0</v>
      </c>
      <c r="J17" s="64">
        <f>+I17*12</f>
        <v>0</v>
      </c>
      <c r="K17" s="63">
        <v>0</v>
      </c>
      <c r="L17" s="64">
        <f>+K17*12</f>
        <v>0</v>
      </c>
      <c r="M17" s="63">
        <v>0</v>
      </c>
      <c r="N17" s="64">
        <f>+M17*12</f>
        <v>0</v>
      </c>
      <c r="O17" s="65"/>
      <c r="P17" s="66">
        <f t="shared" si="0"/>
        <v>0</v>
      </c>
      <c r="Q17" s="66">
        <f t="shared" si="1"/>
        <v>0</v>
      </c>
      <c r="R17" s="66">
        <f t="shared" si="2"/>
        <v>0</v>
      </c>
      <c r="S17" s="66">
        <f t="shared" si="3"/>
        <v>0</v>
      </c>
      <c r="T17" s="66">
        <f t="shared" si="4"/>
        <v>0</v>
      </c>
      <c r="U17" s="70"/>
      <c r="V17" s="67">
        <f t="shared" si="5"/>
        <v>0</v>
      </c>
      <c r="W17" s="16"/>
      <c r="X17" s="68">
        <v>0</v>
      </c>
      <c r="Y17" s="69">
        <f t="shared" ref="Y17:AH17" si="14">IF(ISBLANK($C$5),X17*$C$127,IF(X17*$C$127&gt;$C$5,$C$5,X17*$C$127))</f>
        <v>0</v>
      </c>
      <c r="Z17" s="69">
        <f t="shared" si="14"/>
        <v>0</v>
      </c>
      <c r="AA17" s="69">
        <f t="shared" si="14"/>
        <v>0</v>
      </c>
      <c r="AB17" s="69">
        <f t="shared" si="14"/>
        <v>0</v>
      </c>
      <c r="AC17" s="69">
        <f t="shared" si="14"/>
        <v>0</v>
      </c>
      <c r="AD17" s="69">
        <f t="shared" si="14"/>
        <v>0</v>
      </c>
      <c r="AE17" s="69">
        <f t="shared" si="14"/>
        <v>0</v>
      </c>
      <c r="AF17" s="69">
        <f t="shared" si="14"/>
        <v>0</v>
      </c>
      <c r="AG17" s="69">
        <f t="shared" si="14"/>
        <v>0</v>
      </c>
      <c r="AH17" s="69">
        <f t="shared" si="14"/>
        <v>0</v>
      </c>
    </row>
    <row r="18" spans="1:34" hidden="1" x14ac:dyDescent="0.3">
      <c r="A18" s="3" t="s">
        <v>56</v>
      </c>
      <c r="B18" s="61" t="s">
        <v>21</v>
      </c>
      <c r="C18" s="62" t="s">
        <v>1</v>
      </c>
      <c r="D18" s="38" t="s">
        <v>48</v>
      </c>
      <c r="E18" s="63">
        <v>0</v>
      </c>
      <c r="F18" s="64">
        <f>+E18*12</f>
        <v>0</v>
      </c>
      <c r="G18" s="63">
        <v>0</v>
      </c>
      <c r="H18" s="64">
        <f>+G18*12</f>
        <v>0</v>
      </c>
      <c r="I18" s="63">
        <v>0</v>
      </c>
      <c r="J18" s="64">
        <f>+I18*12</f>
        <v>0</v>
      </c>
      <c r="K18" s="63">
        <v>0</v>
      </c>
      <c r="L18" s="64">
        <f>+K18*12</f>
        <v>0</v>
      </c>
      <c r="M18" s="63">
        <v>0</v>
      </c>
      <c r="N18" s="64">
        <f>+M18*12</f>
        <v>0</v>
      </c>
      <c r="O18" s="65"/>
      <c r="P18" s="66">
        <f t="shared" si="0"/>
        <v>0</v>
      </c>
      <c r="Q18" s="66">
        <f t="shared" si="1"/>
        <v>0</v>
      </c>
      <c r="R18" s="66">
        <f t="shared" si="2"/>
        <v>0</v>
      </c>
      <c r="S18" s="66">
        <f t="shared" si="3"/>
        <v>0</v>
      </c>
      <c r="T18" s="66">
        <f t="shared" si="4"/>
        <v>0</v>
      </c>
      <c r="U18" s="70"/>
      <c r="V18" s="67">
        <f t="shared" si="5"/>
        <v>0</v>
      </c>
      <c r="W18" s="16"/>
      <c r="X18" s="68">
        <v>0</v>
      </c>
      <c r="Y18" s="69">
        <f t="shared" ref="Y18:AH18" si="15">IF(ISBLANK($C$5),X18*$C$127,IF(X18*$C$127&gt;$C$5,$C$5,X18*$C$127))</f>
        <v>0</v>
      </c>
      <c r="Z18" s="69">
        <f t="shared" si="15"/>
        <v>0</v>
      </c>
      <c r="AA18" s="69">
        <f t="shared" si="15"/>
        <v>0</v>
      </c>
      <c r="AB18" s="69">
        <f t="shared" si="15"/>
        <v>0</v>
      </c>
      <c r="AC18" s="69">
        <f t="shared" si="15"/>
        <v>0</v>
      </c>
      <c r="AD18" s="69">
        <f t="shared" si="15"/>
        <v>0</v>
      </c>
      <c r="AE18" s="69">
        <f t="shared" si="15"/>
        <v>0</v>
      </c>
      <c r="AF18" s="69">
        <f t="shared" si="15"/>
        <v>0</v>
      </c>
      <c r="AG18" s="69">
        <f t="shared" si="15"/>
        <v>0</v>
      </c>
      <c r="AH18" s="69">
        <f t="shared" si="15"/>
        <v>0</v>
      </c>
    </row>
    <row r="19" spans="1:34" hidden="1" x14ac:dyDescent="0.3">
      <c r="A19" s="3" t="s">
        <v>56</v>
      </c>
      <c r="B19" s="61" t="s">
        <v>21</v>
      </c>
      <c r="C19" s="62" t="s">
        <v>1</v>
      </c>
      <c r="D19" s="38" t="s">
        <v>48</v>
      </c>
      <c r="E19" s="63">
        <v>0</v>
      </c>
      <c r="F19" s="64">
        <f>+E19*12</f>
        <v>0</v>
      </c>
      <c r="G19" s="63">
        <v>0</v>
      </c>
      <c r="H19" s="64">
        <f>+G19*12</f>
        <v>0</v>
      </c>
      <c r="I19" s="63">
        <v>0</v>
      </c>
      <c r="J19" s="64">
        <f>+I19*12</f>
        <v>0</v>
      </c>
      <c r="K19" s="63">
        <v>0</v>
      </c>
      <c r="L19" s="64">
        <f>+K19*12</f>
        <v>0</v>
      </c>
      <c r="M19" s="63">
        <v>0</v>
      </c>
      <c r="N19" s="64">
        <f>+M19*12</f>
        <v>0</v>
      </c>
      <c r="O19" s="65"/>
      <c r="P19" s="66">
        <f t="shared" si="0"/>
        <v>0</v>
      </c>
      <c r="Q19" s="66">
        <f t="shared" si="1"/>
        <v>0</v>
      </c>
      <c r="R19" s="66">
        <f t="shared" si="2"/>
        <v>0</v>
      </c>
      <c r="S19" s="66">
        <f t="shared" si="3"/>
        <v>0</v>
      </c>
      <c r="T19" s="66">
        <f t="shared" si="4"/>
        <v>0</v>
      </c>
      <c r="U19" s="70"/>
      <c r="V19" s="67">
        <f t="shared" si="5"/>
        <v>0</v>
      </c>
      <c r="W19" s="16"/>
      <c r="X19" s="68">
        <v>0</v>
      </c>
      <c r="Y19" s="69">
        <f t="shared" ref="Y19:AH19" si="16">IF(ISBLANK($C$5),X19*$C$127,IF(X19*$C$127&gt;$C$5,$C$5,X19*$C$127))</f>
        <v>0</v>
      </c>
      <c r="Z19" s="69">
        <f t="shared" si="16"/>
        <v>0</v>
      </c>
      <c r="AA19" s="69">
        <f t="shared" si="16"/>
        <v>0</v>
      </c>
      <c r="AB19" s="69">
        <f t="shared" si="16"/>
        <v>0</v>
      </c>
      <c r="AC19" s="69">
        <f t="shared" si="16"/>
        <v>0</v>
      </c>
      <c r="AD19" s="69">
        <f t="shared" si="16"/>
        <v>0</v>
      </c>
      <c r="AE19" s="69">
        <f t="shared" si="16"/>
        <v>0</v>
      </c>
      <c r="AF19" s="69">
        <f t="shared" si="16"/>
        <v>0</v>
      </c>
      <c r="AG19" s="69">
        <f t="shared" si="16"/>
        <v>0</v>
      </c>
      <c r="AH19" s="69">
        <f t="shared" si="16"/>
        <v>0</v>
      </c>
    </row>
    <row r="20" spans="1:34" hidden="1" x14ac:dyDescent="0.3">
      <c r="A20" s="3" t="s">
        <v>56</v>
      </c>
      <c r="B20" s="61" t="s">
        <v>21</v>
      </c>
      <c r="C20" s="62" t="s">
        <v>1</v>
      </c>
      <c r="D20" s="38" t="s">
        <v>48</v>
      </c>
      <c r="E20" s="63">
        <v>0</v>
      </c>
      <c r="F20" s="64">
        <f t="shared" si="7"/>
        <v>0</v>
      </c>
      <c r="G20" s="63">
        <v>0</v>
      </c>
      <c r="H20" s="64">
        <f t="shared" si="8"/>
        <v>0</v>
      </c>
      <c r="I20" s="63">
        <v>0</v>
      </c>
      <c r="J20" s="64">
        <f t="shared" si="9"/>
        <v>0</v>
      </c>
      <c r="K20" s="63">
        <v>0</v>
      </c>
      <c r="L20" s="64">
        <f t="shared" si="10"/>
        <v>0</v>
      </c>
      <c r="M20" s="63">
        <v>0</v>
      </c>
      <c r="N20" s="64">
        <f t="shared" si="11"/>
        <v>0</v>
      </c>
      <c r="O20" s="65"/>
      <c r="P20" s="66">
        <f t="shared" si="0"/>
        <v>0</v>
      </c>
      <c r="Q20" s="66">
        <f t="shared" si="1"/>
        <v>0</v>
      </c>
      <c r="R20" s="66">
        <f t="shared" si="2"/>
        <v>0</v>
      </c>
      <c r="S20" s="66">
        <f t="shared" si="3"/>
        <v>0</v>
      </c>
      <c r="T20" s="66">
        <f t="shared" si="4"/>
        <v>0</v>
      </c>
      <c r="U20" s="70"/>
      <c r="V20" s="67">
        <f>SUM(P20:U20)</f>
        <v>0</v>
      </c>
      <c r="W20" s="16"/>
      <c r="X20" s="68">
        <v>0</v>
      </c>
      <c r="Y20" s="69">
        <f t="shared" ref="Y20:AH20" si="17">IF(ISBLANK($C$5),X20*$C$127,IF(X20*$C$127&gt;$C$5,$C$5,X20*$C$127))</f>
        <v>0</v>
      </c>
      <c r="Z20" s="69">
        <f t="shared" si="17"/>
        <v>0</v>
      </c>
      <c r="AA20" s="69">
        <f t="shared" si="17"/>
        <v>0</v>
      </c>
      <c r="AB20" s="69">
        <f t="shared" si="17"/>
        <v>0</v>
      </c>
      <c r="AC20" s="69">
        <f t="shared" si="17"/>
        <v>0</v>
      </c>
      <c r="AD20" s="69">
        <f t="shared" si="17"/>
        <v>0</v>
      </c>
      <c r="AE20" s="69">
        <f t="shared" si="17"/>
        <v>0</v>
      </c>
      <c r="AF20" s="69">
        <f t="shared" si="17"/>
        <v>0</v>
      </c>
      <c r="AG20" s="69">
        <f t="shared" si="17"/>
        <v>0</v>
      </c>
      <c r="AH20" s="69">
        <f t="shared" si="17"/>
        <v>0</v>
      </c>
    </row>
    <row r="21" spans="1:34" hidden="1" x14ac:dyDescent="0.3">
      <c r="A21" s="3" t="s">
        <v>56</v>
      </c>
      <c r="B21" s="61" t="s">
        <v>21</v>
      </c>
      <c r="C21" s="62" t="s">
        <v>1</v>
      </c>
      <c r="D21" s="38" t="s">
        <v>48</v>
      </c>
      <c r="E21" s="63">
        <v>0</v>
      </c>
      <c r="F21" s="64">
        <f t="shared" si="7"/>
        <v>0</v>
      </c>
      <c r="G21" s="63">
        <v>0</v>
      </c>
      <c r="H21" s="64">
        <f t="shared" si="8"/>
        <v>0</v>
      </c>
      <c r="I21" s="63">
        <v>0</v>
      </c>
      <c r="J21" s="64">
        <f t="shared" si="9"/>
        <v>0</v>
      </c>
      <c r="K21" s="63">
        <v>0</v>
      </c>
      <c r="L21" s="64">
        <f t="shared" si="10"/>
        <v>0</v>
      </c>
      <c r="M21" s="63">
        <v>0</v>
      </c>
      <c r="N21" s="64">
        <f t="shared" si="11"/>
        <v>0</v>
      </c>
      <c r="O21" s="65"/>
      <c r="P21" s="66">
        <f t="shared" si="0"/>
        <v>0</v>
      </c>
      <c r="Q21" s="66">
        <f t="shared" si="1"/>
        <v>0</v>
      </c>
      <c r="R21" s="66">
        <f t="shared" si="2"/>
        <v>0</v>
      </c>
      <c r="S21" s="66">
        <f t="shared" si="3"/>
        <v>0</v>
      </c>
      <c r="T21" s="66">
        <f t="shared" si="4"/>
        <v>0</v>
      </c>
      <c r="U21" s="70"/>
      <c r="V21" s="67">
        <f t="shared" si="5"/>
        <v>0</v>
      </c>
      <c r="W21" s="16"/>
      <c r="X21" s="68">
        <v>0</v>
      </c>
      <c r="Y21" s="69">
        <f t="shared" ref="Y21:AH21" si="18">IF(ISBLANK($C$5),X21*$C$127,IF(X21*$C$127&gt;$C$5,$C$5,X21*$C$127))</f>
        <v>0</v>
      </c>
      <c r="Z21" s="69">
        <f t="shared" si="18"/>
        <v>0</v>
      </c>
      <c r="AA21" s="69">
        <f t="shared" si="18"/>
        <v>0</v>
      </c>
      <c r="AB21" s="69">
        <f t="shared" si="18"/>
        <v>0</v>
      </c>
      <c r="AC21" s="69">
        <f t="shared" si="18"/>
        <v>0</v>
      </c>
      <c r="AD21" s="69">
        <f t="shared" si="18"/>
        <v>0</v>
      </c>
      <c r="AE21" s="69">
        <f t="shared" si="18"/>
        <v>0</v>
      </c>
      <c r="AF21" s="69">
        <f t="shared" si="18"/>
        <v>0</v>
      </c>
      <c r="AG21" s="69">
        <f t="shared" si="18"/>
        <v>0</v>
      </c>
      <c r="AH21" s="69">
        <f t="shared" si="18"/>
        <v>0</v>
      </c>
    </row>
    <row r="22" spans="1:34" x14ac:dyDescent="0.3">
      <c r="B22" s="61"/>
      <c r="C22" s="62"/>
      <c r="D22" s="39"/>
      <c r="E22" s="63"/>
      <c r="F22" s="64"/>
      <c r="G22" s="63"/>
      <c r="H22" s="64"/>
      <c r="I22" s="63"/>
      <c r="J22" s="64"/>
      <c r="K22" s="63"/>
      <c r="L22" s="64"/>
      <c r="M22" s="63"/>
      <c r="N22" s="64"/>
      <c r="O22" s="65"/>
      <c r="P22" s="66"/>
      <c r="Q22" s="66"/>
      <c r="R22" s="66"/>
      <c r="S22" s="66"/>
      <c r="T22" s="66"/>
      <c r="U22" s="70"/>
      <c r="V22" s="67"/>
      <c r="W22" s="16"/>
      <c r="X22" s="71"/>
      <c r="Y22" s="69"/>
      <c r="Z22" s="69"/>
      <c r="AA22" s="69"/>
      <c r="AB22" s="69"/>
      <c r="AC22" s="69"/>
      <c r="AD22" s="69"/>
      <c r="AE22" s="69"/>
      <c r="AF22" s="69"/>
      <c r="AG22" s="69"/>
      <c r="AH22" s="69"/>
    </row>
    <row r="23" spans="1:34" x14ac:dyDescent="0.3">
      <c r="A23" s="3">
        <v>5062</v>
      </c>
      <c r="B23" s="61" t="s">
        <v>21</v>
      </c>
      <c r="C23" s="62" t="s">
        <v>93</v>
      </c>
      <c r="D23" s="38" t="s">
        <v>48</v>
      </c>
      <c r="E23" s="63">
        <v>0</v>
      </c>
      <c r="F23" s="64">
        <f t="shared" si="7"/>
        <v>0</v>
      </c>
      <c r="G23" s="63">
        <v>0</v>
      </c>
      <c r="H23" s="64">
        <f t="shared" si="8"/>
        <v>0</v>
      </c>
      <c r="I23" s="63">
        <v>0</v>
      </c>
      <c r="J23" s="64">
        <f t="shared" si="9"/>
        <v>0</v>
      </c>
      <c r="K23" s="63">
        <v>0</v>
      </c>
      <c r="L23" s="64">
        <f t="shared" si="10"/>
        <v>0</v>
      </c>
      <c r="M23" s="63">
        <v>0</v>
      </c>
      <c r="N23" s="64">
        <f t="shared" si="11"/>
        <v>0</v>
      </c>
      <c r="O23" s="65"/>
      <c r="P23" s="66">
        <f>ROUND((SUM(E23*X23)*E$121/12+SUM(E23*Y23)*E$122/12),0)</f>
        <v>0</v>
      </c>
      <c r="Q23" s="66">
        <f>ROUND((SUM(G23*Y23)*G$121/12+SUM(G23*Z23)*G$122/12),0)</f>
        <v>0</v>
      </c>
      <c r="R23" s="66">
        <f>ROUND((SUM(I23*Z23)*I$121/12+SUM(I23*AA23)*I$122/12),0)</f>
        <v>0</v>
      </c>
      <c r="S23" s="66">
        <f>ROUND((SUM(K23*AA23)*K$121/12+SUM(K23*AB23)*K$122/12),0)</f>
        <v>0</v>
      </c>
      <c r="T23" s="66">
        <f>ROUND((SUM(M23*AB23)*M$121/12+SUM(M23*AC23)*M$122/12),0)</f>
        <v>0</v>
      </c>
      <c r="U23" s="70"/>
      <c r="V23" s="67">
        <f>SUM(P23:U23)</f>
        <v>0</v>
      </c>
      <c r="W23" s="16"/>
      <c r="X23" s="68">
        <v>0</v>
      </c>
      <c r="Y23" s="69">
        <f t="shared" ref="Y23:AH23" si="19">IF(ISBLANK($C$5),X23*$C$127,IF(X23*$C$127&gt;$C$5,$C$5,X23*$C$127))</f>
        <v>0</v>
      </c>
      <c r="Z23" s="69">
        <f t="shared" si="19"/>
        <v>0</v>
      </c>
      <c r="AA23" s="69">
        <f t="shared" si="19"/>
        <v>0</v>
      </c>
      <c r="AB23" s="69">
        <f t="shared" si="19"/>
        <v>0</v>
      </c>
      <c r="AC23" s="69">
        <f t="shared" si="19"/>
        <v>0</v>
      </c>
      <c r="AD23" s="69">
        <f t="shared" si="19"/>
        <v>0</v>
      </c>
      <c r="AE23" s="69">
        <f t="shared" si="19"/>
        <v>0</v>
      </c>
      <c r="AF23" s="69">
        <f t="shared" si="19"/>
        <v>0</v>
      </c>
      <c r="AG23" s="69">
        <f t="shared" si="19"/>
        <v>0</v>
      </c>
      <c r="AH23" s="69">
        <f t="shared" si="19"/>
        <v>0</v>
      </c>
    </row>
    <row r="24" spans="1:34" x14ac:dyDescent="0.3">
      <c r="A24" s="3">
        <v>5045</v>
      </c>
      <c r="B24" s="61" t="s">
        <v>21</v>
      </c>
      <c r="C24" s="62" t="s">
        <v>94</v>
      </c>
      <c r="D24" s="38" t="s">
        <v>48</v>
      </c>
      <c r="E24" s="63">
        <v>0</v>
      </c>
      <c r="F24" s="64">
        <f t="shared" si="7"/>
        <v>0</v>
      </c>
      <c r="G24" s="63">
        <v>0</v>
      </c>
      <c r="H24" s="64">
        <f t="shared" si="8"/>
        <v>0</v>
      </c>
      <c r="I24" s="63">
        <v>0</v>
      </c>
      <c r="J24" s="64">
        <f t="shared" si="9"/>
        <v>0</v>
      </c>
      <c r="K24" s="63">
        <v>0</v>
      </c>
      <c r="L24" s="64">
        <f t="shared" si="10"/>
        <v>0</v>
      </c>
      <c r="M24" s="63">
        <v>0</v>
      </c>
      <c r="N24" s="64">
        <f t="shared" si="11"/>
        <v>0</v>
      </c>
      <c r="O24" s="65"/>
      <c r="P24" s="66">
        <f>ROUND((SUM(E24*X24)*E$121/12+SUM(E24*Y24)*E$122/12),0)</f>
        <v>0</v>
      </c>
      <c r="Q24" s="66">
        <f>ROUND((SUM(G24*Y24)*G$121/12+SUM(G24*Z24)*G$122/12),0)</f>
        <v>0</v>
      </c>
      <c r="R24" s="66">
        <f>ROUND((SUM(I24*Z24)*I$121/12+SUM(I24*AA24)*I$122/12),0)</f>
        <v>0</v>
      </c>
      <c r="S24" s="66">
        <f>ROUND((SUM(K24*AA24)*K$121/12+SUM(K24*AB24)*K$122/12),0)</f>
        <v>0</v>
      </c>
      <c r="T24" s="66">
        <f>ROUND((SUM(M24*AB24)*M$121/12+SUM(M24*AC24)*M$122/12),0)</f>
        <v>0</v>
      </c>
      <c r="U24" s="70"/>
      <c r="V24" s="67">
        <f>SUM(P24:U24)</f>
        <v>0</v>
      </c>
      <c r="W24" s="16"/>
      <c r="X24" s="68">
        <v>0</v>
      </c>
      <c r="Y24" s="69">
        <f t="shared" ref="Y24:AH24" si="20">IF(ISBLANK($C$5),X24*$C$127,IF(X24*$C$127&gt;$C$5,$C$5,X24*$C$127))</f>
        <v>0</v>
      </c>
      <c r="Z24" s="69">
        <f t="shared" si="20"/>
        <v>0</v>
      </c>
      <c r="AA24" s="69">
        <f t="shared" si="20"/>
        <v>0</v>
      </c>
      <c r="AB24" s="69">
        <f t="shared" si="20"/>
        <v>0</v>
      </c>
      <c r="AC24" s="69">
        <f t="shared" si="20"/>
        <v>0</v>
      </c>
      <c r="AD24" s="69">
        <f t="shared" si="20"/>
        <v>0</v>
      </c>
      <c r="AE24" s="69">
        <f t="shared" si="20"/>
        <v>0</v>
      </c>
      <c r="AF24" s="69">
        <f t="shared" si="20"/>
        <v>0</v>
      </c>
      <c r="AG24" s="69">
        <f t="shared" si="20"/>
        <v>0</v>
      </c>
      <c r="AH24" s="69">
        <f t="shared" si="20"/>
        <v>0</v>
      </c>
    </row>
    <row r="25" spans="1:34" x14ac:dyDescent="0.3">
      <c r="B25" s="58"/>
      <c r="C25" s="47"/>
      <c r="D25" s="39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7"/>
      <c r="Q25" s="67"/>
      <c r="R25" s="67"/>
      <c r="S25" s="67"/>
      <c r="T25" s="67"/>
      <c r="U25" s="72"/>
      <c r="V25" s="67"/>
      <c r="W25" s="16"/>
      <c r="X25" s="51"/>
      <c r="Y25" s="16"/>
      <c r="Z25" s="16"/>
      <c r="AA25" s="16"/>
      <c r="AB25" s="16"/>
      <c r="AC25" s="16"/>
      <c r="AD25" s="16"/>
      <c r="AE25" s="16"/>
      <c r="AF25" s="16"/>
      <c r="AG25" s="16"/>
      <c r="AH25" s="16"/>
    </row>
    <row r="26" spans="1:34" x14ac:dyDescent="0.3">
      <c r="B26" s="58" t="s">
        <v>9</v>
      </c>
      <c r="C26" s="47"/>
      <c r="D26" s="39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7">
        <f>SUM(P14:P25)</f>
        <v>0</v>
      </c>
      <c r="Q26" s="67">
        <f t="shared" ref="Q26:S26" si="21">SUM(Q14:Q25)</f>
        <v>0</v>
      </c>
      <c r="R26" s="67">
        <f t="shared" si="21"/>
        <v>0</v>
      </c>
      <c r="S26" s="67">
        <f t="shared" si="21"/>
        <v>0</v>
      </c>
      <c r="T26" s="67">
        <f>SUM(T14:T25)</f>
        <v>0</v>
      </c>
      <c r="U26" s="72"/>
      <c r="V26" s="67">
        <f>SUM(P26:U26)</f>
        <v>0</v>
      </c>
      <c r="W26" s="16"/>
      <c r="X26" s="51"/>
      <c r="Y26" s="16"/>
      <c r="Z26" s="16"/>
      <c r="AA26" s="16"/>
      <c r="AB26" s="16"/>
      <c r="AC26" s="16"/>
      <c r="AD26" s="16"/>
      <c r="AE26" s="16"/>
      <c r="AF26" s="16"/>
      <c r="AG26" s="16"/>
      <c r="AH26" s="16"/>
    </row>
    <row r="27" spans="1:34" s="75" customFormat="1" x14ac:dyDescent="0.3">
      <c r="A27" s="73">
        <v>5190</v>
      </c>
      <c r="B27" s="74" t="s">
        <v>132</v>
      </c>
      <c r="D27" s="76" t="s">
        <v>105</v>
      </c>
      <c r="E27" s="77"/>
      <c r="F27" s="78"/>
      <c r="G27" s="79"/>
      <c r="H27" s="79"/>
      <c r="I27" s="79"/>
      <c r="J27" s="79"/>
      <c r="K27" s="79"/>
      <c r="L27" s="79"/>
      <c r="M27" s="80"/>
      <c r="N27" s="80"/>
      <c r="O27" s="80"/>
      <c r="P27" s="81">
        <f>ROUND(IF($D$27="F",SUM(P14:P22)*0.295,IF($D$27="NF",SUM(P14:P22)*0.316)),0)</f>
        <v>0</v>
      </c>
      <c r="Q27" s="81">
        <f t="shared" ref="Q27:T27" si="22">ROUND(IF($D$27="F",SUM(Q14:Q22)*0.295,IF($D$27="NF",SUM(Q14:Q22)*0.316)),0)</f>
        <v>0</v>
      </c>
      <c r="R27" s="81">
        <f t="shared" si="22"/>
        <v>0</v>
      </c>
      <c r="S27" s="81">
        <f t="shared" si="22"/>
        <v>0</v>
      </c>
      <c r="T27" s="81">
        <f t="shared" si="22"/>
        <v>0</v>
      </c>
      <c r="U27" s="70"/>
      <c r="V27" s="67">
        <f>SUM(P27:U27)</f>
        <v>0</v>
      </c>
      <c r="W27" s="82"/>
      <c r="X27" s="83"/>
      <c r="Y27" s="84"/>
      <c r="Z27" s="84"/>
      <c r="AA27" s="84"/>
      <c r="AB27" s="82"/>
      <c r="AC27" s="82"/>
      <c r="AD27" s="82"/>
      <c r="AE27" s="82"/>
      <c r="AF27" s="82"/>
      <c r="AG27" s="82"/>
      <c r="AH27" s="82"/>
    </row>
    <row r="28" spans="1:34" s="75" customFormat="1" x14ac:dyDescent="0.3">
      <c r="A28" s="73">
        <v>5191</v>
      </c>
      <c r="B28" s="74" t="s">
        <v>110</v>
      </c>
      <c r="C28" s="85"/>
      <c r="D28" s="86"/>
      <c r="E28" s="87"/>
      <c r="F28" s="78"/>
      <c r="G28" s="79"/>
      <c r="H28" s="79"/>
      <c r="I28" s="88"/>
      <c r="J28" s="88"/>
      <c r="K28" s="88"/>
      <c r="L28" s="88"/>
      <c r="M28" s="80"/>
      <c r="N28" s="80"/>
      <c r="O28" s="80"/>
      <c r="P28" s="89">
        <f>ROUND(P23*0.09,0)</f>
        <v>0</v>
      </c>
      <c r="Q28" s="89">
        <f t="shared" ref="Q28:T28" si="23">ROUND(Q23*0.09,0)</f>
        <v>0</v>
      </c>
      <c r="R28" s="89">
        <f t="shared" si="23"/>
        <v>0</v>
      </c>
      <c r="S28" s="89">
        <f t="shared" si="23"/>
        <v>0</v>
      </c>
      <c r="T28" s="89">
        <f t="shared" si="23"/>
        <v>0</v>
      </c>
      <c r="U28" s="90"/>
      <c r="V28" s="91">
        <f>SUM(P28:U28)</f>
        <v>0</v>
      </c>
      <c r="W28" s="82"/>
      <c r="X28" s="83"/>
      <c r="Y28" s="84"/>
      <c r="Z28" s="84"/>
      <c r="AA28" s="84"/>
      <c r="AB28" s="82"/>
      <c r="AC28" s="82"/>
      <c r="AD28" s="82"/>
      <c r="AE28" s="82"/>
      <c r="AF28" s="82"/>
      <c r="AG28" s="82"/>
      <c r="AH28" s="82"/>
    </row>
    <row r="29" spans="1:34" x14ac:dyDescent="0.3">
      <c r="B29" s="92" t="s">
        <v>106</v>
      </c>
      <c r="C29" s="93"/>
      <c r="D29" s="94"/>
      <c r="E29" s="95"/>
      <c r="F29" s="95"/>
      <c r="G29" s="95"/>
      <c r="H29" s="95"/>
      <c r="I29" s="95"/>
      <c r="J29" s="95"/>
      <c r="K29" s="95"/>
      <c r="L29" s="95"/>
      <c r="M29" s="96"/>
      <c r="N29" s="96"/>
      <c r="O29" s="96"/>
      <c r="P29" s="97">
        <f>SUM(P26:P28)</f>
        <v>0</v>
      </c>
      <c r="Q29" s="97">
        <f>SUM(Q26:Q28)</f>
        <v>0</v>
      </c>
      <c r="R29" s="97">
        <f>SUM(R26:R28)</f>
        <v>0</v>
      </c>
      <c r="S29" s="97">
        <f>SUM(S26:S28)</f>
        <v>0</v>
      </c>
      <c r="T29" s="97">
        <f>SUM(T26:T28)</f>
        <v>0</v>
      </c>
      <c r="U29" s="98"/>
      <c r="V29" s="99">
        <f>SUM(P29:U29)</f>
        <v>0</v>
      </c>
      <c r="W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</row>
    <row r="30" spans="1:34" x14ac:dyDescent="0.3">
      <c r="B30" s="58"/>
      <c r="C30" s="47"/>
      <c r="D30" s="39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101"/>
      <c r="Q30" s="13"/>
      <c r="R30" s="13"/>
      <c r="S30" s="13"/>
      <c r="T30" s="14"/>
      <c r="U30" s="12"/>
      <c r="V30" s="13"/>
      <c r="W30" s="16"/>
      <c r="X30" s="51"/>
      <c r="Y30" s="16"/>
      <c r="Z30" s="16"/>
      <c r="AA30" s="16"/>
      <c r="AB30" s="16"/>
      <c r="AC30" s="16"/>
      <c r="AD30" s="16"/>
      <c r="AE30" s="16"/>
      <c r="AF30" s="16"/>
      <c r="AG30" s="16"/>
      <c r="AH30" s="16"/>
    </row>
    <row r="31" spans="1:34" x14ac:dyDescent="0.3">
      <c r="B31" s="58"/>
      <c r="C31" s="47"/>
      <c r="D31" s="39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101"/>
      <c r="Q31" s="13"/>
      <c r="R31" s="13"/>
      <c r="S31" s="13"/>
      <c r="T31" s="13"/>
      <c r="U31" s="12"/>
      <c r="V31" s="13"/>
      <c r="W31" s="16"/>
      <c r="X31" s="51"/>
      <c r="Y31" s="16"/>
      <c r="Z31" s="16"/>
      <c r="AA31" s="16"/>
      <c r="AB31" s="16"/>
      <c r="AC31" s="16"/>
      <c r="AD31" s="16"/>
      <c r="AE31" s="16"/>
      <c r="AF31" s="16"/>
      <c r="AG31" s="16"/>
      <c r="AH31" s="16"/>
    </row>
    <row r="32" spans="1:34" x14ac:dyDescent="0.3">
      <c r="B32" s="43" t="s">
        <v>10</v>
      </c>
      <c r="C32" s="47"/>
      <c r="D32" s="39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101"/>
      <c r="Q32" s="13"/>
      <c r="R32" s="13"/>
      <c r="S32" s="13"/>
      <c r="T32" s="13"/>
      <c r="U32" s="12"/>
      <c r="V32" s="13"/>
      <c r="W32" s="16"/>
      <c r="X32" s="51"/>
      <c r="Y32" s="16"/>
      <c r="Z32" s="16"/>
      <c r="AA32" s="16"/>
      <c r="AB32" s="16"/>
      <c r="AC32" s="16"/>
      <c r="AD32" s="16"/>
      <c r="AE32" s="16"/>
      <c r="AF32" s="16"/>
      <c r="AG32" s="16"/>
      <c r="AH32" s="16"/>
    </row>
    <row r="33" spans="1:34" x14ac:dyDescent="0.3">
      <c r="B33" s="43"/>
      <c r="C33" s="47"/>
      <c r="D33" s="39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101"/>
      <c r="Q33" s="13"/>
      <c r="R33" s="13"/>
      <c r="S33" s="13"/>
      <c r="T33" s="13"/>
      <c r="U33" s="12"/>
      <c r="V33" s="13"/>
      <c r="W33" s="16"/>
      <c r="X33" s="51"/>
      <c r="Y33" s="16"/>
      <c r="Z33" s="16"/>
      <c r="AA33" s="16"/>
      <c r="AB33" s="16"/>
      <c r="AC33" s="16"/>
      <c r="AD33" s="16"/>
      <c r="AE33" s="16"/>
      <c r="AF33" s="16"/>
      <c r="AG33" s="16"/>
      <c r="AH33" s="16"/>
    </row>
    <row r="34" spans="1:34" x14ac:dyDescent="0.3">
      <c r="B34" s="43" t="s">
        <v>11</v>
      </c>
      <c r="C34" s="47"/>
      <c r="D34" s="39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7"/>
      <c r="Q34" s="67"/>
      <c r="R34" s="67"/>
      <c r="S34" s="67"/>
      <c r="T34" s="102"/>
      <c r="U34" s="72"/>
      <c r="V34" s="67"/>
      <c r="W34" s="16"/>
      <c r="X34" s="51"/>
      <c r="Y34" s="16"/>
      <c r="Z34" s="16"/>
      <c r="AA34" s="16"/>
      <c r="AB34" s="16"/>
      <c r="AC34" s="16"/>
      <c r="AD34" s="16"/>
      <c r="AE34" s="16"/>
      <c r="AF34" s="16"/>
      <c r="AG34" s="16"/>
      <c r="AH34" s="16"/>
    </row>
    <row r="35" spans="1:34" x14ac:dyDescent="0.3">
      <c r="B35" s="103" t="s">
        <v>11</v>
      </c>
      <c r="C35" s="47"/>
      <c r="D35" s="39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104">
        <v>0</v>
      </c>
      <c r="Q35" s="105">
        <v>0</v>
      </c>
      <c r="R35" s="105">
        <v>0</v>
      </c>
      <c r="S35" s="105">
        <v>0</v>
      </c>
      <c r="T35" s="105">
        <v>0</v>
      </c>
      <c r="U35" s="72"/>
      <c r="V35" s="67">
        <f>SUM(P35:U35)</f>
        <v>0</v>
      </c>
      <c r="W35" s="16"/>
      <c r="X35" s="51"/>
      <c r="Y35" s="16"/>
      <c r="Z35" s="16"/>
      <c r="AA35" s="16"/>
      <c r="AB35" s="16"/>
      <c r="AC35" s="16"/>
      <c r="AD35" s="16"/>
      <c r="AE35" s="16"/>
      <c r="AF35" s="16"/>
      <c r="AG35" s="16"/>
      <c r="AH35" s="16"/>
    </row>
    <row r="36" spans="1:34" x14ac:dyDescent="0.3">
      <c r="B36" s="103" t="s">
        <v>11</v>
      </c>
      <c r="C36" s="47"/>
      <c r="D36" s="39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104">
        <v>0</v>
      </c>
      <c r="Q36" s="105">
        <v>0</v>
      </c>
      <c r="R36" s="105">
        <v>0</v>
      </c>
      <c r="S36" s="105">
        <v>0</v>
      </c>
      <c r="T36" s="105">
        <v>0</v>
      </c>
      <c r="U36" s="72"/>
      <c r="V36" s="67">
        <f>SUM(P36:U36)</f>
        <v>0</v>
      </c>
      <c r="W36" s="16"/>
      <c r="X36" s="51"/>
      <c r="Y36" s="16"/>
      <c r="Z36" s="16"/>
      <c r="AA36" s="16"/>
      <c r="AB36" s="16"/>
      <c r="AC36" s="16"/>
      <c r="AD36" s="16"/>
      <c r="AE36" s="16"/>
      <c r="AF36" s="16"/>
      <c r="AG36" s="16"/>
      <c r="AH36" s="16"/>
    </row>
    <row r="37" spans="1:34" x14ac:dyDescent="0.3">
      <c r="A37" s="3">
        <v>1872</v>
      </c>
      <c r="B37" s="43" t="s">
        <v>12</v>
      </c>
      <c r="C37" s="106" t="s">
        <v>125</v>
      </c>
      <c r="D37" s="53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107">
        <f>SUM(P34:P36)</f>
        <v>0</v>
      </c>
      <c r="Q37" s="107">
        <f>SUM(Q34:Q36)</f>
        <v>0</v>
      </c>
      <c r="R37" s="107">
        <f>SUM(R34:R36)</f>
        <v>0</v>
      </c>
      <c r="S37" s="107">
        <f t="shared" ref="S37" si="24">SUM(S34:S36)</f>
        <v>0</v>
      </c>
      <c r="T37" s="107">
        <f>SUM(T34:T36)</f>
        <v>0</v>
      </c>
      <c r="U37" s="98"/>
      <c r="V37" s="107">
        <f>SUM(P37:U37)</f>
        <v>0</v>
      </c>
      <c r="W37" s="55"/>
      <c r="X37" s="108"/>
      <c r="Y37" s="55"/>
      <c r="Z37" s="55"/>
      <c r="AA37" s="55"/>
      <c r="AB37" s="55"/>
      <c r="AC37" s="55"/>
      <c r="AD37" s="55"/>
      <c r="AE37" s="55"/>
      <c r="AF37" s="55"/>
      <c r="AG37" s="55"/>
      <c r="AH37" s="55"/>
    </row>
    <row r="38" spans="1:34" x14ac:dyDescent="0.3">
      <c r="B38" s="58"/>
      <c r="C38" s="47"/>
      <c r="D38" s="39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7"/>
      <c r="Q38" s="67"/>
      <c r="R38" s="67"/>
      <c r="S38" s="67"/>
      <c r="T38" s="102"/>
      <c r="U38" s="72"/>
      <c r="V38" s="67"/>
      <c r="W38" s="16"/>
      <c r="X38" s="51"/>
      <c r="Y38" s="16"/>
      <c r="Z38" s="16"/>
      <c r="AA38" s="16"/>
      <c r="AB38" s="16"/>
      <c r="AC38" s="16"/>
      <c r="AD38" s="16"/>
      <c r="AE38" s="16"/>
      <c r="AF38" s="16"/>
      <c r="AG38" s="16"/>
      <c r="AH38" s="16"/>
    </row>
    <row r="39" spans="1:34" x14ac:dyDescent="0.3">
      <c r="B39" s="43" t="s">
        <v>87</v>
      </c>
      <c r="C39" s="47"/>
      <c r="D39" s="39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7"/>
      <c r="Q39" s="67"/>
      <c r="R39" s="67"/>
      <c r="S39" s="67"/>
      <c r="T39" s="67"/>
      <c r="U39" s="72"/>
      <c r="V39" s="67"/>
      <c r="W39" s="16"/>
      <c r="X39" s="51"/>
      <c r="Y39" s="16"/>
      <c r="Z39" s="16"/>
      <c r="AA39" s="16"/>
      <c r="AB39" s="16"/>
      <c r="AC39" s="16"/>
      <c r="AD39" s="16"/>
      <c r="AE39" s="16"/>
      <c r="AF39" s="16"/>
      <c r="AG39" s="16"/>
      <c r="AH39" s="16"/>
    </row>
    <row r="40" spans="1:34" x14ac:dyDescent="0.3">
      <c r="A40" s="3">
        <v>5200</v>
      </c>
      <c r="B40" s="58" t="s">
        <v>97</v>
      </c>
      <c r="C40" s="47" t="s">
        <v>22</v>
      </c>
      <c r="D40" s="39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105">
        <v>0</v>
      </c>
      <c r="Q40" s="105">
        <v>0</v>
      </c>
      <c r="R40" s="105">
        <v>0</v>
      </c>
      <c r="S40" s="105">
        <v>0</v>
      </c>
      <c r="T40" s="109">
        <v>0</v>
      </c>
      <c r="U40" s="72"/>
      <c r="V40" s="67">
        <f>SUM(P40:U40)</f>
        <v>0</v>
      </c>
      <c r="W40" s="16"/>
      <c r="X40" s="51"/>
      <c r="Y40" s="16"/>
      <c r="Z40" s="16"/>
      <c r="AA40" s="16"/>
      <c r="AB40" s="16"/>
      <c r="AC40" s="16"/>
      <c r="AD40" s="16"/>
      <c r="AE40" s="16"/>
      <c r="AF40" s="16"/>
      <c r="AG40" s="16"/>
      <c r="AH40" s="16"/>
    </row>
    <row r="41" spans="1:34" x14ac:dyDescent="0.3">
      <c r="A41" s="3">
        <v>5202</v>
      </c>
      <c r="B41" s="58" t="s">
        <v>98</v>
      </c>
      <c r="C41" s="47"/>
      <c r="D41" s="39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105">
        <v>0</v>
      </c>
      <c r="Q41" s="105">
        <v>0</v>
      </c>
      <c r="R41" s="105">
        <v>0</v>
      </c>
      <c r="S41" s="105">
        <v>0</v>
      </c>
      <c r="T41" s="110">
        <v>0</v>
      </c>
      <c r="U41" s="72"/>
      <c r="V41" s="67">
        <f>SUM(P41:U41)</f>
        <v>0</v>
      </c>
      <c r="W41" s="16"/>
      <c r="X41" s="51"/>
      <c r="Y41" s="16"/>
      <c r="Z41" s="16"/>
      <c r="AA41" s="16"/>
      <c r="AB41" s="16"/>
      <c r="AC41" s="16"/>
      <c r="AD41" s="16"/>
      <c r="AE41" s="16"/>
      <c r="AF41" s="16"/>
      <c r="AG41" s="16"/>
      <c r="AH41" s="16"/>
    </row>
    <row r="42" spans="1:34" x14ac:dyDescent="0.3">
      <c r="B42" s="43" t="s">
        <v>13</v>
      </c>
      <c r="C42" s="93"/>
      <c r="D42" s="53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111">
        <f>SUM(P39:P41)</f>
        <v>0</v>
      </c>
      <c r="Q42" s="111">
        <f>SUM(Q39:Q41)</f>
        <v>0</v>
      </c>
      <c r="R42" s="111">
        <f>SUM(R39:R41)</f>
        <v>0</v>
      </c>
      <c r="S42" s="111">
        <f t="shared" ref="S42:T42" si="25">SUM(S39:S41)</f>
        <v>0</v>
      </c>
      <c r="T42" s="111">
        <f t="shared" si="25"/>
        <v>0</v>
      </c>
      <c r="U42" s="98"/>
      <c r="V42" s="107">
        <f>SUM(P42:U42)</f>
        <v>0</v>
      </c>
      <c r="W42" s="55"/>
      <c r="X42" s="108"/>
      <c r="Y42" s="55"/>
      <c r="Z42" s="55"/>
      <c r="AA42" s="55"/>
      <c r="AB42" s="55"/>
      <c r="AC42" s="55"/>
      <c r="AD42" s="55"/>
      <c r="AE42" s="55"/>
      <c r="AF42" s="55"/>
      <c r="AG42" s="55"/>
      <c r="AH42" s="55"/>
    </row>
    <row r="43" spans="1:34" x14ac:dyDescent="0.3">
      <c r="B43" s="43"/>
      <c r="C43" s="93"/>
      <c r="D43" s="53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102"/>
      <c r="Q43" s="102"/>
      <c r="R43" s="102"/>
      <c r="S43" s="102"/>
      <c r="T43" s="112"/>
      <c r="U43" s="98"/>
      <c r="V43" s="102"/>
      <c r="W43" s="55"/>
      <c r="X43" s="108"/>
      <c r="Y43" s="55"/>
      <c r="Z43" s="55"/>
      <c r="AA43" s="55"/>
      <c r="AB43" s="55"/>
      <c r="AC43" s="55"/>
      <c r="AD43" s="55"/>
      <c r="AE43" s="55"/>
      <c r="AF43" s="55"/>
      <c r="AG43" s="55"/>
      <c r="AH43" s="55"/>
    </row>
    <row r="44" spans="1:34" x14ac:dyDescent="0.3">
      <c r="B44" s="43" t="s">
        <v>134</v>
      </c>
      <c r="C44" s="47"/>
      <c r="D44" s="39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7"/>
      <c r="Q44" s="67"/>
      <c r="R44" s="67"/>
      <c r="S44" s="67"/>
      <c r="T44" s="102"/>
      <c r="U44" s="72"/>
      <c r="V44" s="67"/>
      <c r="W44" s="16"/>
      <c r="X44" s="51"/>
      <c r="Y44" s="16"/>
      <c r="Z44" s="16"/>
      <c r="AA44" s="16"/>
      <c r="AB44" s="16"/>
      <c r="AC44" s="16"/>
      <c r="AD44" s="16"/>
      <c r="AE44" s="16"/>
      <c r="AF44" s="16"/>
      <c r="AG44" s="16"/>
      <c r="AH44" s="16"/>
    </row>
    <row r="45" spans="1:34" x14ac:dyDescent="0.3">
      <c r="B45" s="113" t="s">
        <v>78</v>
      </c>
      <c r="C45" s="47"/>
      <c r="D45" s="39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104">
        <v>0</v>
      </c>
      <c r="Q45" s="105">
        <v>0</v>
      </c>
      <c r="R45" s="105">
        <v>0</v>
      </c>
      <c r="S45" s="105">
        <v>0</v>
      </c>
      <c r="T45" s="105">
        <v>0</v>
      </c>
      <c r="U45" s="72"/>
      <c r="V45" s="67">
        <f>SUM(P45:U45)</f>
        <v>0</v>
      </c>
      <c r="W45" s="16"/>
      <c r="X45" s="51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1:34" x14ac:dyDescent="0.3">
      <c r="B46" s="114" t="s">
        <v>83</v>
      </c>
      <c r="C46" s="47"/>
      <c r="D46" s="39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104">
        <v>0</v>
      </c>
      <c r="Q46" s="105">
        <v>0</v>
      </c>
      <c r="R46" s="105">
        <v>0</v>
      </c>
      <c r="S46" s="105">
        <v>0</v>
      </c>
      <c r="T46" s="105">
        <v>0</v>
      </c>
      <c r="U46" s="72"/>
      <c r="V46" s="67">
        <f t="shared" ref="V46:V49" si="26">SUM(P46:U46)</f>
        <v>0</v>
      </c>
      <c r="W46" s="16"/>
      <c r="X46" s="51"/>
      <c r="Y46" s="16"/>
      <c r="Z46" s="16"/>
      <c r="AA46" s="16"/>
      <c r="AB46" s="16"/>
      <c r="AC46" s="16"/>
      <c r="AD46" s="16"/>
      <c r="AE46" s="16"/>
      <c r="AF46" s="16"/>
      <c r="AG46" s="16"/>
      <c r="AH46" s="16"/>
    </row>
    <row r="47" spans="1:34" x14ac:dyDescent="0.3">
      <c r="B47" s="114" t="s">
        <v>84</v>
      </c>
      <c r="C47" s="47"/>
      <c r="D47" s="39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104">
        <v>0</v>
      </c>
      <c r="Q47" s="105">
        <v>0</v>
      </c>
      <c r="R47" s="105">
        <v>0</v>
      </c>
      <c r="S47" s="105">
        <v>0</v>
      </c>
      <c r="T47" s="105">
        <v>0</v>
      </c>
      <c r="U47" s="72"/>
      <c r="V47" s="67">
        <f t="shared" si="26"/>
        <v>0</v>
      </c>
      <c r="W47" s="16"/>
      <c r="X47" s="51"/>
      <c r="Y47" s="16"/>
      <c r="Z47" s="16"/>
      <c r="AA47" s="16"/>
      <c r="AB47" s="16"/>
      <c r="AC47" s="16"/>
      <c r="AD47" s="16"/>
      <c r="AE47" s="16"/>
      <c r="AF47" s="16"/>
      <c r="AG47" s="16"/>
      <c r="AH47" s="16"/>
    </row>
    <row r="48" spans="1:34" x14ac:dyDescent="0.3">
      <c r="B48" s="114" t="s">
        <v>85</v>
      </c>
      <c r="C48" s="47"/>
      <c r="D48" s="39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104">
        <v>0</v>
      </c>
      <c r="Q48" s="105">
        <v>0</v>
      </c>
      <c r="R48" s="105">
        <v>0</v>
      </c>
      <c r="S48" s="105">
        <v>0</v>
      </c>
      <c r="T48" s="109">
        <v>0</v>
      </c>
      <c r="U48" s="72"/>
      <c r="V48" s="67">
        <f t="shared" si="26"/>
        <v>0</v>
      </c>
      <c r="W48" s="16"/>
      <c r="X48" s="51"/>
      <c r="Y48" s="16"/>
      <c r="Z48" s="16"/>
      <c r="AA48" s="16"/>
      <c r="AB48" s="16"/>
      <c r="AC48" s="16"/>
      <c r="AD48" s="16"/>
      <c r="AE48" s="16"/>
      <c r="AF48" s="16"/>
      <c r="AG48" s="16"/>
      <c r="AH48" s="16"/>
    </row>
    <row r="49" spans="1:34" x14ac:dyDescent="0.3">
      <c r="B49" s="114" t="s">
        <v>85</v>
      </c>
      <c r="C49" s="47"/>
      <c r="D49" s="39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104">
        <v>0</v>
      </c>
      <c r="Q49" s="105">
        <v>0</v>
      </c>
      <c r="R49" s="105">
        <v>0</v>
      </c>
      <c r="S49" s="105">
        <v>0</v>
      </c>
      <c r="T49" s="110">
        <v>0</v>
      </c>
      <c r="U49" s="72"/>
      <c r="V49" s="67">
        <f t="shared" si="26"/>
        <v>0</v>
      </c>
      <c r="W49" s="16"/>
      <c r="X49" s="51"/>
      <c r="Y49" s="16"/>
      <c r="Z49" s="16"/>
      <c r="AA49" s="16"/>
      <c r="AB49" s="16"/>
      <c r="AC49" s="16"/>
      <c r="AD49" s="16"/>
      <c r="AE49" s="16"/>
      <c r="AF49" s="16"/>
      <c r="AG49" s="16"/>
      <c r="AH49" s="16"/>
    </row>
    <row r="50" spans="1:34" x14ac:dyDescent="0.3">
      <c r="A50" s="3">
        <v>5228</v>
      </c>
      <c r="B50" s="43" t="s">
        <v>135</v>
      </c>
      <c r="C50" s="93"/>
      <c r="D50" s="53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107">
        <f>SUM(P44:P49)</f>
        <v>0</v>
      </c>
      <c r="Q50" s="107">
        <f>SUM(Q44:Q49)</f>
        <v>0</v>
      </c>
      <c r="R50" s="107">
        <f>SUM(R44:R49)</f>
        <v>0</v>
      </c>
      <c r="S50" s="107">
        <f>SUM(S44:S49)</f>
        <v>0</v>
      </c>
      <c r="T50" s="107">
        <f>SUM(T44:T49)</f>
        <v>0</v>
      </c>
      <c r="U50" s="98"/>
      <c r="V50" s="107">
        <f>SUM(P50:U50)</f>
        <v>0</v>
      </c>
      <c r="W50" s="55"/>
      <c r="X50" s="108"/>
      <c r="Y50" s="55"/>
      <c r="Z50" s="55"/>
      <c r="AA50" s="55"/>
      <c r="AB50" s="55"/>
      <c r="AC50" s="55"/>
      <c r="AD50" s="55"/>
      <c r="AE50" s="55"/>
      <c r="AF50" s="55"/>
      <c r="AG50" s="55"/>
      <c r="AH50" s="55"/>
    </row>
    <row r="51" spans="1:34" x14ac:dyDescent="0.3">
      <c r="B51" s="43"/>
      <c r="C51" s="93"/>
      <c r="D51" s="53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102"/>
      <c r="Q51" s="102"/>
      <c r="R51" s="102"/>
      <c r="S51" s="102"/>
      <c r="T51" s="102"/>
      <c r="U51" s="98"/>
      <c r="V51" s="102"/>
      <c r="W51" s="55"/>
      <c r="X51" s="108"/>
      <c r="Y51" s="55"/>
      <c r="Z51" s="55"/>
      <c r="AA51" s="55"/>
      <c r="AB51" s="55"/>
      <c r="AC51" s="55"/>
      <c r="AD51" s="55"/>
      <c r="AE51" s="55"/>
      <c r="AF51" s="55"/>
      <c r="AG51" s="55"/>
      <c r="AH51" s="55"/>
    </row>
    <row r="52" spans="1:34" x14ac:dyDescent="0.3">
      <c r="B52" s="43" t="s">
        <v>120</v>
      </c>
      <c r="C52" s="93"/>
      <c r="D52" s="53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102"/>
      <c r="Q52" s="102"/>
      <c r="R52" s="102"/>
      <c r="S52" s="102"/>
      <c r="T52" s="102"/>
      <c r="U52" s="98"/>
      <c r="V52" s="102"/>
      <c r="W52" s="55"/>
      <c r="X52" s="108"/>
      <c r="Y52" s="55"/>
      <c r="Z52" s="55"/>
      <c r="AA52" s="55"/>
      <c r="AB52" s="55"/>
      <c r="AC52" s="55"/>
      <c r="AD52" s="55"/>
      <c r="AE52" s="55"/>
      <c r="AF52" s="55"/>
      <c r="AG52" s="55"/>
      <c r="AH52" s="55"/>
    </row>
    <row r="53" spans="1:34" x14ac:dyDescent="0.3">
      <c r="B53" s="58" t="s">
        <v>120</v>
      </c>
      <c r="C53" s="93"/>
      <c r="D53" s="53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105">
        <v>0</v>
      </c>
      <c r="Q53" s="105">
        <v>0</v>
      </c>
      <c r="R53" s="105">
        <v>0</v>
      </c>
      <c r="S53" s="105">
        <v>0</v>
      </c>
      <c r="T53" s="110">
        <v>0</v>
      </c>
      <c r="U53" s="72"/>
      <c r="V53" s="67">
        <f>SUM(P53:U53)</f>
        <v>0</v>
      </c>
      <c r="W53" s="55"/>
      <c r="X53" s="108"/>
      <c r="Y53" s="55"/>
      <c r="Z53" s="55"/>
      <c r="AA53" s="55"/>
      <c r="AB53" s="55"/>
      <c r="AC53" s="55"/>
      <c r="AD53" s="55"/>
      <c r="AE53" s="55"/>
      <c r="AF53" s="55"/>
      <c r="AG53" s="55"/>
      <c r="AH53" s="55"/>
    </row>
    <row r="54" spans="1:34" x14ac:dyDescent="0.3">
      <c r="A54" s="3">
        <v>5264</v>
      </c>
      <c r="B54" s="43" t="s">
        <v>121</v>
      </c>
      <c r="C54" s="93"/>
      <c r="D54" s="53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111">
        <f>SUM(P53)</f>
        <v>0</v>
      </c>
      <c r="Q54" s="111">
        <f t="shared" ref="Q54:T54" si="27">SUM(Q53)</f>
        <v>0</v>
      </c>
      <c r="R54" s="111">
        <f t="shared" si="27"/>
        <v>0</v>
      </c>
      <c r="S54" s="111">
        <f t="shared" si="27"/>
        <v>0</v>
      </c>
      <c r="T54" s="111">
        <f t="shared" si="27"/>
        <v>0</v>
      </c>
      <c r="U54" s="98"/>
      <c r="V54" s="107">
        <f>SUM(P54:U54)</f>
        <v>0</v>
      </c>
      <c r="W54" s="55"/>
      <c r="X54" s="108"/>
      <c r="Y54" s="55"/>
      <c r="Z54" s="55"/>
      <c r="AA54" s="55"/>
      <c r="AB54" s="55"/>
      <c r="AC54" s="55"/>
      <c r="AD54" s="55"/>
      <c r="AE54" s="55"/>
      <c r="AF54" s="55"/>
      <c r="AG54" s="55"/>
      <c r="AH54" s="55"/>
    </row>
    <row r="55" spans="1:34" x14ac:dyDescent="0.3">
      <c r="B55" s="58"/>
      <c r="C55" s="47"/>
      <c r="D55" s="39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101"/>
      <c r="Q55" s="13"/>
      <c r="R55" s="13"/>
      <c r="S55" s="13"/>
      <c r="T55" s="42"/>
      <c r="U55" s="12"/>
      <c r="V55" s="13"/>
      <c r="W55" s="16"/>
      <c r="X55" s="51"/>
      <c r="Y55" s="16"/>
      <c r="Z55" s="16"/>
      <c r="AA55" s="16"/>
      <c r="AB55" s="16"/>
      <c r="AC55" s="16"/>
      <c r="AD55" s="16"/>
      <c r="AE55" s="16"/>
      <c r="AF55" s="16"/>
      <c r="AG55" s="16"/>
      <c r="AH55" s="16"/>
    </row>
    <row r="56" spans="1:34" x14ac:dyDescent="0.3">
      <c r="B56" s="43" t="s">
        <v>118</v>
      </c>
      <c r="C56" s="47"/>
      <c r="D56" s="39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101"/>
      <c r="Q56" s="13"/>
      <c r="R56" s="13"/>
      <c r="S56" s="13"/>
      <c r="T56" s="13"/>
      <c r="U56" s="12"/>
      <c r="V56" s="13"/>
      <c r="W56" s="16"/>
      <c r="X56" s="51"/>
      <c r="Y56" s="16"/>
      <c r="Z56" s="16"/>
      <c r="AA56" s="16"/>
      <c r="AB56" s="16"/>
      <c r="AC56" s="16"/>
      <c r="AD56" s="16"/>
      <c r="AE56" s="16"/>
      <c r="AF56" s="16"/>
      <c r="AG56" s="16"/>
      <c r="AH56" s="16"/>
    </row>
    <row r="57" spans="1:34" x14ac:dyDescent="0.3">
      <c r="A57" s="73" t="s">
        <v>102</v>
      </c>
      <c r="B57" s="58" t="s">
        <v>20</v>
      </c>
      <c r="C57" s="106" t="s">
        <v>125</v>
      </c>
      <c r="D57" s="65"/>
      <c r="G57" s="65"/>
      <c r="H57" s="65"/>
      <c r="I57" s="65"/>
      <c r="J57" s="65"/>
      <c r="K57" s="65"/>
      <c r="L57" s="65"/>
      <c r="M57" s="65"/>
      <c r="N57" s="65"/>
      <c r="O57" s="65"/>
      <c r="P57" s="105">
        <v>0</v>
      </c>
      <c r="Q57" s="105">
        <v>0</v>
      </c>
      <c r="R57" s="105">
        <v>0</v>
      </c>
      <c r="S57" s="105">
        <v>0</v>
      </c>
      <c r="T57" s="105">
        <v>0</v>
      </c>
      <c r="U57" s="72"/>
      <c r="V57" s="67">
        <f t="shared" ref="V57:V61" si="28">SUM(P57:U57)</f>
        <v>0</v>
      </c>
      <c r="W57" s="16"/>
      <c r="X57" s="51"/>
      <c r="Y57" s="16"/>
      <c r="Z57" s="16"/>
      <c r="AA57" s="16"/>
      <c r="AB57" s="16"/>
      <c r="AC57" s="16"/>
      <c r="AD57" s="16"/>
      <c r="AE57" s="16"/>
      <c r="AF57" s="16"/>
      <c r="AG57" s="16"/>
      <c r="AH57" s="16"/>
    </row>
    <row r="58" spans="1:34" x14ac:dyDescent="0.3">
      <c r="A58" s="3">
        <v>5335</v>
      </c>
      <c r="B58" s="74" t="s">
        <v>99</v>
      </c>
      <c r="C58" s="106"/>
      <c r="D58" s="39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7">
        <f>7524*SUM(E23)</f>
        <v>0</v>
      </c>
      <c r="Q58" s="67">
        <f>7524*SUM(G23)</f>
        <v>0</v>
      </c>
      <c r="R58" s="67">
        <f>7524*SUM(I23)</f>
        <v>0</v>
      </c>
      <c r="S58" s="67">
        <f>7524*SUM(K23)</f>
        <v>0</v>
      </c>
      <c r="T58" s="67">
        <f>7524*SUM(M23)</f>
        <v>0</v>
      </c>
      <c r="U58" s="72"/>
      <c r="V58" s="67">
        <f>SUM(P58:U58)</f>
        <v>0</v>
      </c>
      <c r="W58" s="16"/>
      <c r="X58" s="51"/>
      <c r="Y58" s="16"/>
      <c r="Z58" s="16"/>
      <c r="AA58" s="16"/>
      <c r="AB58" s="16"/>
      <c r="AC58" s="16"/>
      <c r="AD58" s="16"/>
      <c r="AE58" s="16"/>
      <c r="AF58" s="16"/>
      <c r="AG58" s="16"/>
      <c r="AH58" s="16"/>
    </row>
    <row r="59" spans="1:34" x14ac:dyDescent="0.3">
      <c r="A59" s="3">
        <v>5231</v>
      </c>
      <c r="B59" s="74" t="s">
        <v>100</v>
      </c>
      <c r="C59" s="106"/>
      <c r="D59" s="65"/>
      <c r="G59" s="65"/>
      <c r="H59" s="65"/>
      <c r="I59" s="65"/>
      <c r="J59" s="65"/>
      <c r="K59" s="65"/>
      <c r="L59" s="65"/>
      <c r="M59" s="65"/>
      <c r="N59" s="65"/>
      <c r="O59" s="65"/>
      <c r="P59" s="105">
        <v>0</v>
      </c>
      <c r="Q59" s="105">
        <v>0</v>
      </c>
      <c r="R59" s="105">
        <v>0</v>
      </c>
      <c r="S59" s="105">
        <v>0</v>
      </c>
      <c r="T59" s="104">
        <v>0</v>
      </c>
      <c r="U59" s="72"/>
      <c r="V59" s="67">
        <f>SUM(P59:U59)</f>
        <v>0</v>
      </c>
      <c r="W59" s="16"/>
      <c r="X59" s="51"/>
      <c r="Y59" s="16"/>
      <c r="Z59" s="16"/>
      <c r="AA59" s="16"/>
      <c r="AB59" s="16"/>
      <c r="AC59" s="16"/>
      <c r="AD59" s="16"/>
      <c r="AE59" s="16"/>
      <c r="AF59" s="16"/>
      <c r="AG59" s="16"/>
      <c r="AH59" s="16"/>
    </row>
    <row r="60" spans="1:34" x14ac:dyDescent="0.3">
      <c r="A60" s="3">
        <v>5233</v>
      </c>
      <c r="B60" s="74" t="s">
        <v>101</v>
      </c>
      <c r="C60" s="106"/>
      <c r="D60" s="39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105">
        <v>0</v>
      </c>
      <c r="Q60" s="105">
        <v>0</v>
      </c>
      <c r="R60" s="105">
        <v>0</v>
      </c>
      <c r="S60" s="105">
        <v>0</v>
      </c>
      <c r="T60" s="105">
        <v>0</v>
      </c>
      <c r="U60" s="72"/>
      <c r="V60" s="67">
        <f t="shared" si="28"/>
        <v>0</v>
      </c>
      <c r="W60" s="16"/>
      <c r="X60" s="51"/>
      <c r="Y60" s="16"/>
      <c r="Z60" s="16"/>
      <c r="AA60" s="16"/>
      <c r="AB60" s="16"/>
      <c r="AC60" s="16"/>
      <c r="AD60" s="16"/>
      <c r="AE60" s="16"/>
      <c r="AF60" s="16"/>
      <c r="AG60" s="16"/>
      <c r="AH60" s="16"/>
    </row>
    <row r="61" spans="1:34" x14ac:dyDescent="0.3">
      <c r="A61" s="3" t="s">
        <v>56</v>
      </c>
      <c r="B61" s="115" t="s">
        <v>88</v>
      </c>
      <c r="C61" s="116"/>
      <c r="D61" s="39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105">
        <v>0</v>
      </c>
      <c r="Q61" s="105">
        <v>0</v>
      </c>
      <c r="R61" s="105">
        <v>0</v>
      </c>
      <c r="S61" s="105">
        <v>0</v>
      </c>
      <c r="T61" s="105">
        <v>0</v>
      </c>
      <c r="U61" s="72"/>
      <c r="V61" s="67">
        <f t="shared" si="28"/>
        <v>0</v>
      </c>
      <c r="W61" s="16"/>
      <c r="X61" s="51"/>
      <c r="Y61" s="16"/>
      <c r="Z61" s="16"/>
      <c r="AA61" s="16"/>
      <c r="AB61" s="16"/>
      <c r="AC61" s="16"/>
      <c r="AD61" s="16"/>
      <c r="AE61" s="16"/>
      <c r="AF61" s="16"/>
      <c r="AG61" s="16"/>
      <c r="AH61" s="16"/>
    </row>
    <row r="62" spans="1:34" ht="15" customHeight="1" x14ac:dyDescent="0.3">
      <c r="A62" s="3" t="s">
        <v>56</v>
      </c>
      <c r="B62" s="115" t="s">
        <v>88</v>
      </c>
      <c r="C62" s="116"/>
      <c r="D62" s="57"/>
      <c r="E62" s="47"/>
      <c r="F62" s="47"/>
      <c r="G62" s="65"/>
      <c r="H62" s="65"/>
      <c r="I62" s="65"/>
      <c r="J62" s="65"/>
      <c r="K62" s="65"/>
      <c r="L62" s="65"/>
      <c r="M62" s="65"/>
      <c r="N62" s="65"/>
      <c r="O62" s="65"/>
      <c r="P62" s="104">
        <v>0</v>
      </c>
      <c r="Q62" s="105">
        <v>0</v>
      </c>
      <c r="R62" s="105">
        <v>0</v>
      </c>
      <c r="S62" s="105">
        <v>0</v>
      </c>
      <c r="T62" s="105">
        <v>0</v>
      </c>
      <c r="U62" s="72"/>
      <c r="V62" s="67">
        <f>SUM(P62:U62)</f>
        <v>0</v>
      </c>
      <c r="W62" s="16"/>
      <c r="X62" s="51"/>
      <c r="Y62" s="117"/>
      <c r="Z62" s="16"/>
      <c r="AA62" s="16"/>
      <c r="AB62" s="16"/>
      <c r="AC62" s="16"/>
      <c r="AD62" s="16"/>
      <c r="AE62" s="16"/>
      <c r="AF62" s="16"/>
      <c r="AG62" s="16"/>
      <c r="AH62" s="16"/>
    </row>
    <row r="63" spans="1:34" ht="15" customHeight="1" x14ac:dyDescent="0.3">
      <c r="A63" s="3" t="s">
        <v>56</v>
      </c>
      <c r="B63" s="115" t="s">
        <v>88</v>
      </c>
      <c r="C63" s="116"/>
      <c r="D63" s="39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105">
        <v>0</v>
      </c>
      <c r="Q63" s="105">
        <v>0</v>
      </c>
      <c r="R63" s="105">
        <v>0</v>
      </c>
      <c r="S63" s="105">
        <v>0</v>
      </c>
      <c r="T63" s="105">
        <v>0</v>
      </c>
      <c r="U63" s="72"/>
      <c r="V63" s="67">
        <f>SUM(P63:U63)</f>
        <v>0</v>
      </c>
      <c r="W63" s="16"/>
      <c r="X63" s="51"/>
      <c r="Y63" s="16"/>
      <c r="Z63" s="16"/>
      <c r="AA63" s="16"/>
      <c r="AB63" s="16"/>
      <c r="AC63" s="16"/>
      <c r="AD63" s="16"/>
      <c r="AE63" s="16"/>
      <c r="AF63" s="16"/>
      <c r="AG63" s="16"/>
      <c r="AH63" s="16"/>
    </row>
    <row r="64" spans="1:34" x14ac:dyDescent="0.3">
      <c r="A64" s="3">
        <v>5340</v>
      </c>
      <c r="B64" s="58" t="s">
        <v>103</v>
      </c>
      <c r="C64" s="118"/>
      <c r="D64" s="39" t="s">
        <v>48</v>
      </c>
      <c r="E64" s="65">
        <f>SUMIF($D$14:$D$24,$D$64,E$14:E$24)</f>
        <v>0</v>
      </c>
      <c r="F64" s="65"/>
      <c r="G64" s="65">
        <f>SUMIF($D$14:$D$24,$D$64,G$14:G$24)</f>
        <v>0</v>
      </c>
      <c r="H64" s="65"/>
      <c r="I64" s="65">
        <f>SUMIF($D$14:$D$24,$D$64,I$14:I$24)</f>
        <v>0</v>
      </c>
      <c r="J64" s="65"/>
      <c r="K64" s="65">
        <f>SUMIF($D$14:$D$24,$D$64,K$14:K$24)</f>
        <v>0</v>
      </c>
      <c r="L64" s="65"/>
      <c r="M64" s="65">
        <f>SUMIF($D$14:$D$24,$D$64,M$14:M$24)</f>
        <v>0</v>
      </c>
      <c r="N64" s="65"/>
      <c r="O64" s="119">
        <v>1800</v>
      </c>
      <c r="P64" s="67">
        <f>$O$64*E64</f>
        <v>0</v>
      </c>
      <c r="Q64" s="67">
        <f>$O$64*G64</f>
        <v>0</v>
      </c>
      <c r="R64" s="67">
        <f>$O$64*I64</f>
        <v>0</v>
      </c>
      <c r="S64" s="67">
        <f>$O$64*K64</f>
        <v>0</v>
      </c>
      <c r="T64" s="67">
        <f>$O$64*M64</f>
        <v>0</v>
      </c>
      <c r="U64" s="72"/>
      <c r="V64" s="67">
        <f>SUM(P64:U64)</f>
        <v>0</v>
      </c>
      <c r="W64" s="16"/>
      <c r="X64" s="120"/>
      <c r="Y64" s="16"/>
      <c r="Z64" s="16"/>
      <c r="AA64" s="16"/>
      <c r="AB64" s="16"/>
      <c r="AC64" s="16"/>
      <c r="AD64" s="16"/>
      <c r="AE64" s="16"/>
      <c r="AF64" s="16"/>
      <c r="AG64" s="16"/>
      <c r="AH64" s="16"/>
    </row>
    <row r="65" spans="1:34" x14ac:dyDescent="0.3">
      <c r="B65" s="43" t="s">
        <v>119</v>
      </c>
      <c r="C65" s="93"/>
      <c r="D65" s="53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111">
        <f>SUM(P56:P64)</f>
        <v>0</v>
      </c>
      <c r="Q65" s="111">
        <f>SUM(Q56:Q64)</f>
        <v>0</v>
      </c>
      <c r="R65" s="111">
        <f>SUM(R56:R64)</f>
        <v>0</v>
      </c>
      <c r="S65" s="111">
        <f>SUM(S56:S64)</f>
        <v>0</v>
      </c>
      <c r="T65" s="111">
        <f>SUM(T56:T64)</f>
        <v>0</v>
      </c>
      <c r="U65" s="98"/>
      <c r="V65" s="107">
        <f>SUM(P65:U65)</f>
        <v>0</v>
      </c>
      <c r="W65" s="55"/>
      <c r="X65" s="108"/>
      <c r="Y65" s="55"/>
      <c r="Z65" s="55"/>
      <c r="AA65" s="55"/>
      <c r="AB65" s="55"/>
      <c r="AC65" s="55"/>
      <c r="AD65" s="55"/>
      <c r="AE65" s="55"/>
      <c r="AF65" s="55"/>
      <c r="AG65" s="55"/>
      <c r="AH65" s="55"/>
    </row>
    <row r="66" spans="1:34" x14ac:dyDescent="0.3">
      <c r="B66" s="43"/>
      <c r="C66" s="93"/>
      <c r="D66" s="53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121"/>
      <c r="Q66" s="42"/>
      <c r="R66" s="42"/>
      <c r="S66" s="42"/>
      <c r="T66" s="122"/>
      <c r="U66" s="50"/>
      <c r="V66" s="42"/>
      <c r="W66" s="55"/>
      <c r="X66" s="108"/>
      <c r="Y66" s="55"/>
      <c r="Z66" s="55"/>
      <c r="AA66" s="55"/>
      <c r="AB66" s="55"/>
      <c r="AC66" s="55"/>
      <c r="AD66" s="55"/>
      <c r="AE66" s="55"/>
      <c r="AF66" s="55"/>
      <c r="AG66" s="55"/>
      <c r="AH66" s="55"/>
    </row>
    <row r="67" spans="1:34" x14ac:dyDescent="0.3">
      <c r="B67" s="43"/>
      <c r="C67" s="93"/>
      <c r="D67" s="53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121"/>
      <c r="Q67" s="42"/>
      <c r="R67" s="42"/>
      <c r="S67" s="42"/>
      <c r="T67" s="122"/>
      <c r="U67" s="50"/>
      <c r="V67" s="42"/>
      <c r="W67" s="55"/>
      <c r="X67" s="108"/>
      <c r="Y67" s="55"/>
      <c r="Z67" s="55"/>
      <c r="AA67" s="55"/>
      <c r="AB67" s="55"/>
      <c r="AC67" s="55"/>
      <c r="AD67" s="55"/>
      <c r="AE67" s="55"/>
      <c r="AF67" s="55"/>
      <c r="AG67" s="55"/>
      <c r="AH67" s="55"/>
    </row>
    <row r="68" spans="1:34" x14ac:dyDescent="0.3">
      <c r="B68" s="43" t="s">
        <v>136</v>
      </c>
      <c r="C68" s="48"/>
      <c r="D68" s="53"/>
      <c r="E68" s="48"/>
      <c r="F68" s="48"/>
      <c r="G68" s="93"/>
      <c r="H68" s="93"/>
      <c r="I68" s="93"/>
      <c r="J68" s="93"/>
      <c r="K68" s="96"/>
      <c r="L68" s="96"/>
      <c r="M68" s="96"/>
      <c r="N68" s="96"/>
      <c r="O68" s="96"/>
      <c r="P68" s="123"/>
      <c r="Q68" s="96"/>
      <c r="R68" s="96"/>
      <c r="S68" s="96"/>
      <c r="T68" s="42"/>
      <c r="U68" s="124"/>
      <c r="V68" s="42"/>
      <c r="W68" s="42"/>
      <c r="X68" s="108"/>
      <c r="Y68" s="55"/>
      <c r="Z68" s="55"/>
      <c r="AA68" s="55"/>
      <c r="AB68" s="55"/>
      <c r="AC68" s="55"/>
      <c r="AD68" s="55"/>
      <c r="AE68" s="55"/>
      <c r="AF68" s="55"/>
      <c r="AG68" s="55"/>
      <c r="AH68" s="55"/>
    </row>
    <row r="69" spans="1:34" x14ac:dyDescent="0.3">
      <c r="B69" s="43"/>
      <c r="C69" s="48"/>
      <c r="D69" s="53"/>
      <c r="E69" s="48"/>
      <c r="F69" s="48"/>
      <c r="G69" s="93"/>
      <c r="H69" s="93"/>
      <c r="I69" s="93"/>
      <c r="J69" s="93"/>
      <c r="K69" s="96"/>
      <c r="L69" s="96"/>
      <c r="M69" s="96"/>
      <c r="N69" s="96"/>
      <c r="O69" s="96"/>
      <c r="P69" s="123"/>
      <c r="Q69" s="96"/>
      <c r="R69" s="96"/>
      <c r="S69" s="96"/>
      <c r="T69" s="42"/>
      <c r="U69" s="124"/>
      <c r="V69" s="42"/>
      <c r="W69" s="42"/>
      <c r="X69" s="108"/>
      <c r="Y69" s="55"/>
      <c r="Z69" s="55"/>
      <c r="AA69" s="55"/>
      <c r="AB69" s="55"/>
      <c r="AC69" s="55"/>
      <c r="AD69" s="55"/>
      <c r="AE69" s="55"/>
      <c r="AF69" s="55"/>
      <c r="AG69" s="55"/>
      <c r="AH69" s="55"/>
    </row>
    <row r="70" spans="1:34" x14ac:dyDescent="0.3">
      <c r="B70" s="125" t="s">
        <v>122</v>
      </c>
      <c r="C70" s="48"/>
      <c r="D70" s="53"/>
      <c r="E70" s="93"/>
      <c r="F70" s="93"/>
      <c r="G70" s="96"/>
      <c r="H70" s="96"/>
      <c r="I70" s="96"/>
      <c r="J70" s="96"/>
      <c r="K70" s="96"/>
      <c r="L70" s="96"/>
      <c r="M70" s="96"/>
      <c r="N70" s="96"/>
      <c r="O70" s="96"/>
      <c r="P70" s="121"/>
      <c r="Q70" s="42"/>
      <c r="R70" s="42"/>
      <c r="S70" s="42"/>
      <c r="T70" s="96"/>
      <c r="U70" s="50"/>
      <c r="V70" s="42"/>
      <c r="W70" s="55"/>
      <c r="X70" s="108"/>
      <c r="Y70" s="55"/>
      <c r="Z70" s="55"/>
      <c r="AA70" s="55"/>
      <c r="AB70" s="55"/>
      <c r="AC70" s="55"/>
      <c r="AD70" s="55"/>
      <c r="AE70" s="55"/>
      <c r="AF70" s="55"/>
      <c r="AG70" s="55"/>
      <c r="AH70" s="55"/>
    </row>
    <row r="71" spans="1:34" x14ac:dyDescent="0.3">
      <c r="A71" s="3">
        <v>5332</v>
      </c>
      <c r="B71" s="58" t="s">
        <v>126</v>
      </c>
      <c r="C71" s="45"/>
      <c r="D71" s="53"/>
      <c r="E71" s="93"/>
      <c r="F71" s="93"/>
      <c r="G71" s="96"/>
      <c r="H71" s="96"/>
      <c r="I71" s="96"/>
      <c r="J71" s="96"/>
      <c r="K71" s="96"/>
      <c r="L71" s="96"/>
      <c r="M71" s="96"/>
      <c r="N71" s="96"/>
      <c r="O71" s="96"/>
      <c r="P71" s="109">
        <v>0</v>
      </c>
      <c r="Q71" s="105">
        <v>0</v>
      </c>
      <c r="R71" s="105">
        <v>0</v>
      </c>
      <c r="S71" s="105">
        <v>0</v>
      </c>
      <c r="T71" s="104">
        <v>0</v>
      </c>
      <c r="U71" s="72"/>
      <c r="V71" s="67">
        <f>SUM(P71:U71)</f>
        <v>0</v>
      </c>
      <c r="W71" s="55"/>
      <c r="X71" s="108"/>
      <c r="Y71" s="55"/>
      <c r="Z71" s="55"/>
      <c r="AA71" s="55"/>
      <c r="AB71" s="55"/>
      <c r="AC71" s="55"/>
      <c r="AD71" s="55"/>
      <c r="AE71" s="55"/>
      <c r="AF71" s="55"/>
      <c r="AG71" s="55"/>
      <c r="AH71" s="55"/>
    </row>
    <row r="72" spans="1:34" x14ac:dyDescent="0.3">
      <c r="A72" s="3">
        <v>5333</v>
      </c>
      <c r="B72" s="58" t="s">
        <v>127</v>
      </c>
      <c r="C72" s="106" t="s">
        <v>125</v>
      </c>
      <c r="D72" s="39"/>
      <c r="E72" s="93"/>
      <c r="F72" s="93"/>
      <c r="G72" s="96"/>
      <c r="H72" s="96"/>
      <c r="I72" s="96"/>
      <c r="J72" s="96"/>
      <c r="K72" s="96"/>
      <c r="L72" s="96"/>
      <c r="M72" s="96"/>
      <c r="N72" s="96"/>
      <c r="O72" s="96"/>
      <c r="P72" s="109">
        <v>0</v>
      </c>
      <c r="Q72" s="105">
        <v>0</v>
      </c>
      <c r="R72" s="105">
        <v>0</v>
      </c>
      <c r="S72" s="105">
        <v>0</v>
      </c>
      <c r="T72" s="104">
        <v>0</v>
      </c>
      <c r="U72" s="72"/>
      <c r="V72" s="67">
        <f>SUM(P72:U72)</f>
        <v>0</v>
      </c>
      <c r="W72" s="55"/>
      <c r="X72" s="108"/>
      <c r="Y72" s="55"/>
      <c r="Z72" s="55"/>
      <c r="AA72" s="55"/>
      <c r="AB72" s="55"/>
      <c r="AC72" s="55"/>
      <c r="AD72" s="55"/>
      <c r="AE72" s="55"/>
      <c r="AF72" s="55"/>
      <c r="AG72" s="55"/>
      <c r="AH72" s="55"/>
    </row>
    <row r="73" spans="1:34" x14ac:dyDescent="0.3">
      <c r="B73" s="58" t="s">
        <v>33</v>
      </c>
      <c r="C73" s="106" t="s">
        <v>125</v>
      </c>
      <c r="D73" s="39"/>
      <c r="E73" s="126"/>
      <c r="F73" s="126"/>
      <c r="G73" s="96"/>
      <c r="H73" s="96"/>
      <c r="I73" s="96"/>
      <c r="J73" s="96"/>
      <c r="K73" s="96"/>
      <c r="L73" s="96"/>
      <c r="M73" s="96"/>
      <c r="N73" s="96"/>
      <c r="O73" s="96"/>
      <c r="P73" s="110">
        <v>0</v>
      </c>
      <c r="Q73" s="110">
        <v>0</v>
      </c>
      <c r="R73" s="110">
        <v>0</v>
      </c>
      <c r="S73" s="110">
        <v>0</v>
      </c>
      <c r="T73" s="127">
        <v>0</v>
      </c>
      <c r="U73" s="72"/>
      <c r="V73" s="128">
        <f>SUM(P73:U73)</f>
        <v>0</v>
      </c>
      <c r="W73" s="55"/>
      <c r="X73" s="108"/>
      <c r="Y73" s="55"/>
      <c r="Z73" s="55"/>
      <c r="AA73" s="55"/>
      <c r="AB73" s="55"/>
      <c r="AC73" s="55"/>
      <c r="AD73" s="55"/>
      <c r="AE73" s="55"/>
      <c r="AF73" s="55"/>
      <c r="AG73" s="55"/>
      <c r="AH73" s="55"/>
    </row>
    <row r="74" spans="1:34" x14ac:dyDescent="0.3">
      <c r="B74" s="43" t="s">
        <v>128</v>
      </c>
      <c r="C74" s="48"/>
      <c r="D74" s="53"/>
      <c r="E74" s="93"/>
      <c r="F74" s="93"/>
      <c r="G74" s="96"/>
      <c r="H74" s="96"/>
      <c r="I74" s="96"/>
      <c r="J74" s="96"/>
      <c r="K74" s="96"/>
      <c r="L74" s="96"/>
      <c r="M74" s="96"/>
      <c r="N74" s="96"/>
      <c r="O74" s="96"/>
      <c r="P74" s="102">
        <f>SUM(P71:P73)</f>
        <v>0</v>
      </c>
      <c r="Q74" s="102">
        <f t="shared" ref="Q74:T74" si="29">SUM(Q71:Q73)</f>
        <v>0</v>
      </c>
      <c r="R74" s="102">
        <f t="shared" si="29"/>
        <v>0</v>
      </c>
      <c r="S74" s="102">
        <f t="shared" si="29"/>
        <v>0</v>
      </c>
      <c r="T74" s="102">
        <f t="shared" si="29"/>
        <v>0</v>
      </c>
      <c r="U74" s="98"/>
      <c r="V74" s="107">
        <f>SUM(P74:U74)</f>
        <v>0</v>
      </c>
      <c r="W74" s="55"/>
      <c r="X74" s="108"/>
      <c r="Y74" s="55"/>
      <c r="Z74" s="55"/>
      <c r="AA74" s="55"/>
      <c r="AB74" s="55"/>
      <c r="AC74" s="55"/>
      <c r="AD74" s="55"/>
      <c r="AE74" s="55"/>
      <c r="AF74" s="55"/>
      <c r="AG74" s="55"/>
      <c r="AH74" s="55"/>
    </row>
    <row r="75" spans="1:34" x14ac:dyDescent="0.3">
      <c r="B75" s="43"/>
      <c r="C75" s="48"/>
      <c r="D75" s="53"/>
      <c r="E75" s="93"/>
      <c r="F75" s="93"/>
      <c r="G75" s="96"/>
      <c r="H75" s="96"/>
      <c r="I75" s="96"/>
      <c r="J75" s="96"/>
      <c r="K75" s="96"/>
      <c r="L75" s="96"/>
      <c r="M75" s="96"/>
      <c r="N75" s="96"/>
      <c r="O75" s="96"/>
      <c r="P75" s="102"/>
      <c r="Q75" s="102"/>
      <c r="R75" s="102"/>
      <c r="S75" s="102"/>
      <c r="T75" s="102"/>
      <c r="U75" s="98"/>
      <c r="V75" s="102"/>
      <c r="W75" s="55"/>
      <c r="X75" s="108"/>
      <c r="Y75" s="55"/>
      <c r="Z75" s="55"/>
      <c r="AA75" s="55"/>
      <c r="AB75" s="55"/>
      <c r="AC75" s="55"/>
      <c r="AD75" s="55"/>
      <c r="AE75" s="55"/>
      <c r="AF75" s="55"/>
      <c r="AG75" s="55"/>
      <c r="AH75" s="55"/>
    </row>
    <row r="76" spans="1:34" x14ac:dyDescent="0.3">
      <c r="B76" s="125" t="s">
        <v>123</v>
      </c>
      <c r="C76" s="48"/>
      <c r="D76" s="53"/>
      <c r="E76" s="93"/>
      <c r="F76" s="93"/>
      <c r="G76" s="96"/>
      <c r="H76" s="96"/>
      <c r="I76" s="96"/>
      <c r="J76" s="96"/>
      <c r="K76" s="96"/>
      <c r="L76" s="96"/>
      <c r="M76" s="96"/>
      <c r="N76" s="96"/>
      <c r="O76" s="96"/>
      <c r="P76" s="102"/>
      <c r="Q76" s="102"/>
      <c r="R76" s="102"/>
      <c r="S76" s="102"/>
      <c r="T76" s="102"/>
      <c r="U76" s="98"/>
      <c r="V76" s="102"/>
      <c r="W76" s="55"/>
      <c r="X76" s="108"/>
      <c r="Y76" s="55"/>
      <c r="Z76" s="55"/>
      <c r="AA76" s="55"/>
      <c r="AB76" s="55"/>
      <c r="AC76" s="55"/>
      <c r="AD76" s="55"/>
      <c r="AE76" s="55"/>
      <c r="AF76" s="55"/>
      <c r="AG76" s="55"/>
      <c r="AH76" s="55"/>
    </row>
    <row r="77" spans="1:34" x14ac:dyDescent="0.3">
      <c r="A77" s="3">
        <v>5332</v>
      </c>
      <c r="B77" s="58" t="s">
        <v>126</v>
      </c>
      <c r="C77" s="45"/>
      <c r="D77" s="53"/>
      <c r="E77" s="93"/>
      <c r="F77" s="93"/>
      <c r="G77" s="96"/>
      <c r="H77" s="96"/>
      <c r="I77" s="96"/>
      <c r="J77" s="96"/>
      <c r="K77" s="96"/>
      <c r="L77" s="96"/>
      <c r="M77" s="96"/>
      <c r="N77" s="96"/>
      <c r="O77" s="96"/>
      <c r="P77" s="109">
        <v>0</v>
      </c>
      <c r="Q77" s="105">
        <v>0</v>
      </c>
      <c r="R77" s="105">
        <v>0</v>
      </c>
      <c r="S77" s="105">
        <v>0</v>
      </c>
      <c r="T77" s="104">
        <v>0</v>
      </c>
      <c r="U77" s="72"/>
      <c r="V77" s="67">
        <f>SUM(P77:U77)</f>
        <v>0</v>
      </c>
      <c r="W77" s="55"/>
      <c r="X77" s="108"/>
      <c r="Y77" s="55"/>
      <c r="Z77" s="55"/>
      <c r="AA77" s="55"/>
      <c r="AB77" s="55"/>
      <c r="AC77" s="55"/>
      <c r="AD77" s="55"/>
      <c r="AE77" s="55"/>
      <c r="AF77" s="55"/>
      <c r="AG77" s="55"/>
      <c r="AH77" s="55"/>
    </row>
    <row r="78" spans="1:34" x14ac:dyDescent="0.3">
      <c r="A78" s="3">
        <v>5333</v>
      </c>
      <c r="B78" s="58" t="s">
        <v>127</v>
      </c>
      <c r="C78" s="106" t="s">
        <v>125</v>
      </c>
      <c r="D78" s="39"/>
      <c r="E78" s="93"/>
      <c r="F78" s="93"/>
      <c r="G78" s="96"/>
      <c r="H78" s="96"/>
      <c r="I78" s="96"/>
      <c r="J78" s="96"/>
      <c r="K78" s="96"/>
      <c r="L78" s="96"/>
      <c r="M78" s="96"/>
      <c r="N78" s="96"/>
      <c r="O78" s="96"/>
      <c r="P78" s="109">
        <v>0</v>
      </c>
      <c r="Q78" s="105">
        <v>0</v>
      </c>
      <c r="R78" s="105">
        <v>0</v>
      </c>
      <c r="S78" s="105">
        <v>0</v>
      </c>
      <c r="T78" s="105">
        <v>0</v>
      </c>
      <c r="U78" s="72"/>
      <c r="V78" s="67">
        <f>SUM(P78:U78)</f>
        <v>0</v>
      </c>
      <c r="W78" s="55"/>
      <c r="X78" s="108"/>
      <c r="Y78" s="55"/>
      <c r="Z78" s="55"/>
      <c r="AA78" s="55"/>
      <c r="AB78" s="55"/>
      <c r="AC78" s="55"/>
      <c r="AD78" s="55"/>
      <c r="AE78" s="55"/>
      <c r="AF78" s="55"/>
      <c r="AG78" s="55"/>
      <c r="AH78" s="55"/>
    </row>
    <row r="79" spans="1:34" x14ac:dyDescent="0.3">
      <c r="B79" s="58" t="s">
        <v>33</v>
      </c>
      <c r="C79" s="106" t="s">
        <v>125</v>
      </c>
      <c r="D79" s="39"/>
      <c r="E79" s="126"/>
      <c r="F79" s="126"/>
      <c r="G79" s="96"/>
      <c r="H79" s="96"/>
      <c r="I79" s="96"/>
      <c r="J79" s="96"/>
      <c r="K79" s="96"/>
      <c r="L79" s="96"/>
      <c r="M79" s="96"/>
      <c r="N79" s="96"/>
      <c r="O79" s="96"/>
      <c r="P79" s="110">
        <v>0</v>
      </c>
      <c r="Q79" s="110">
        <v>0</v>
      </c>
      <c r="R79" s="110">
        <v>0</v>
      </c>
      <c r="S79" s="110">
        <v>0</v>
      </c>
      <c r="T79" s="110">
        <v>0</v>
      </c>
      <c r="U79" s="72"/>
      <c r="V79" s="128">
        <f>SUM(P79:U79)</f>
        <v>0</v>
      </c>
      <c r="W79" s="55"/>
      <c r="X79" s="108"/>
      <c r="Y79" s="55"/>
      <c r="Z79" s="55"/>
      <c r="AA79" s="55"/>
      <c r="AB79" s="55"/>
      <c r="AC79" s="55"/>
      <c r="AD79" s="55"/>
      <c r="AE79" s="55"/>
      <c r="AF79" s="55"/>
      <c r="AG79" s="55"/>
      <c r="AH79" s="55"/>
    </row>
    <row r="80" spans="1:34" x14ac:dyDescent="0.3">
      <c r="B80" s="43" t="s">
        <v>128</v>
      </c>
      <c r="C80" s="48"/>
      <c r="D80" s="53"/>
      <c r="E80" s="93"/>
      <c r="F80" s="93"/>
      <c r="G80" s="96"/>
      <c r="H80" s="96"/>
      <c r="I80" s="96"/>
      <c r="J80" s="96"/>
      <c r="K80" s="96"/>
      <c r="L80" s="96"/>
      <c r="M80" s="96"/>
      <c r="N80" s="96"/>
      <c r="O80" s="96"/>
      <c r="P80" s="102">
        <f>SUM(P77:P79)</f>
        <v>0</v>
      </c>
      <c r="Q80" s="102">
        <f t="shared" ref="Q80:T80" si="30">SUM(Q77:Q79)</f>
        <v>0</v>
      </c>
      <c r="R80" s="102">
        <f t="shared" si="30"/>
        <v>0</v>
      </c>
      <c r="S80" s="102">
        <f t="shared" si="30"/>
        <v>0</v>
      </c>
      <c r="T80" s="102">
        <f t="shared" si="30"/>
        <v>0</v>
      </c>
      <c r="U80" s="98"/>
      <c r="V80" s="107">
        <f>SUM(P80:U80)</f>
        <v>0</v>
      </c>
      <c r="W80" s="55"/>
      <c r="X80" s="108"/>
      <c r="Y80" s="55"/>
      <c r="Z80" s="55"/>
      <c r="AA80" s="55"/>
      <c r="AB80" s="55"/>
      <c r="AC80" s="55"/>
      <c r="AD80" s="55"/>
      <c r="AE80" s="55"/>
      <c r="AF80" s="55"/>
      <c r="AG80" s="55"/>
      <c r="AH80" s="55"/>
    </row>
    <row r="81" spans="1:34" x14ac:dyDescent="0.3">
      <c r="B81" s="43"/>
      <c r="C81" s="48"/>
      <c r="D81" s="53"/>
      <c r="E81" s="93"/>
      <c r="F81" s="93"/>
      <c r="G81" s="96"/>
      <c r="H81" s="96"/>
      <c r="I81" s="96"/>
      <c r="J81" s="96"/>
      <c r="K81" s="96"/>
      <c r="L81" s="96"/>
      <c r="M81" s="96"/>
      <c r="N81" s="96"/>
      <c r="O81" s="96"/>
      <c r="P81" s="102"/>
      <c r="Q81" s="102"/>
      <c r="R81" s="102"/>
      <c r="S81" s="102"/>
      <c r="T81" s="102"/>
      <c r="U81" s="98"/>
      <c r="V81" s="102"/>
      <c r="W81" s="55"/>
      <c r="X81" s="108"/>
      <c r="Y81" s="55"/>
      <c r="Z81" s="55"/>
      <c r="AA81" s="55"/>
      <c r="AB81" s="55"/>
      <c r="AC81" s="55"/>
      <c r="AD81" s="55"/>
      <c r="AE81" s="55"/>
      <c r="AF81" s="55"/>
      <c r="AG81" s="55"/>
      <c r="AH81" s="55"/>
    </row>
    <row r="82" spans="1:34" x14ac:dyDescent="0.3">
      <c r="B82" s="125" t="s">
        <v>124</v>
      </c>
      <c r="C82" s="48"/>
      <c r="D82" s="53"/>
      <c r="E82" s="93"/>
      <c r="F82" s="93"/>
      <c r="G82" s="96"/>
      <c r="H82" s="96"/>
      <c r="I82" s="96"/>
      <c r="J82" s="96"/>
      <c r="K82" s="96"/>
      <c r="L82" s="96"/>
      <c r="M82" s="96"/>
      <c r="N82" s="96"/>
      <c r="O82" s="96"/>
      <c r="P82" s="102"/>
      <c r="Q82" s="102"/>
      <c r="R82" s="102"/>
      <c r="S82" s="102"/>
      <c r="T82" s="102"/>
      <c r="U82" s="98"/>
      <c r="V82" s="102"/>
      <c r="W82" s="55"/>
      <c r="X82" s="108"/>
      <c r="Y82" s="55"/>
      <c r="Z82" s="55"/>
      <c r="AA82" s="55"/>
      <c r="AB82" s="55"/>
      <c r="AC82" s="55"/>
      <c r="AD82" s="55"/>
      <c r="AE82" s="55"/>
      <c r="AF82" s="55"/>
      <c r="AG82" s="55"/>
      <c r="AH82" s="55"/>
    </row>
    <row r="83" spans="1:34" x14ac:dyDescent="0.3">
      <c r="A83" s="3">
        <v>5332</v>
      </c>
      <c r="B83" s="58" t="s">
        <v>126</v>
      </c>
      <c r="C83" s="45"/>
      <c r="D83" s="53"/>
      <c r="E83" s="93"/>
      <c r="F83" s="93"/>
      <c r="G83" s="96"/>
      <c r="H83" s="96"/>
      <c r="I83" s="96"/>
      <c r="J83" s="96"/>
      <c r="K83" s="96"/>
      <c r="L83" s="96"/>
      <c r="M83" s="96"/>
      <c r="N83" s="96"/>
      <c r="O83" s="96"/>
      <c r="P83" s="109">
        <v>0</v>
      </c>
      <c r="Q83" s="105">
        <v>0</v>
      </c>
      <c r="R83" s="105">
        <v>0</v>
      </c>
      <c r="S83" s="105">
        <v>0</v>
      </c>
      <c r="T83" s="104">
        <v>0</v>
      </c>
      <c r="U83" s="72"/>
      <c r="V83" s="67">
        <f>SUM(P83:U83)</f>
        <v>0</v>
      </c>
      <c r="W83" s="55"/>
      <c r="X83" s="108"/>
      <c r="Y83" s="55"/>
      <c r="Z83" s="55"/>
      <c r="AA83" s="55"/>
      <c r="AB83" s="55"/>
      <c r="AC83" s="55"/>
      <c r="AD83" s="55"/>
      <c r="AE83" s="55"/>
      <c r="AF83" s="55"/>
      <c r="AG83" s="55"/>
      <c r="AH83" s="55"/>
    </row>
    <row r="84" spans="1:34" x14ac:dyDescent="0.3">
      <c r="A84" s="3">
        <v>5333</v>
      </c>
      <c r="B84" s="58" t="s">
        <v>127</v>
      </c>
      <c r="C84" s="106" t="s">
        <v>125</v>
      </c>
      <c r="D84" s="39"/>
      <c r="E84" s="93"/>
      <c r="F84" s="93"/>
      <c r="G84" s="96"/>
      <c r="H84" s="96"/>
      <c r="I84" s="96"/>
      <c r="J84" s="96"/>
      <c r="K84" s="96"/>
      <c r="L84" s="96"/>
      <c r="M84" s="96"/>
      <c r="N84" s="96"/>
      <c r="O84" s="96"/>
      <c r="P84" s="109">
        <v>0</v>
      </c>
      <c r="Q84" s="105">
        <v>0</v>
      </c>
      <c r="R84" s="105">
        <v>0</v>
      </c>
      <c r="S84" s="105">
        <v>0</v>
      </c>
      <c r="T84" s="105">
        <v>0</v>
      </c>
      <c r="U84" s="72"/>
      <c r="V84" s="67">
        <f>SUM(P84:U84)</f>
        <v>0</v>
      </c>
      <c r="W84" s="55"/>
      <c r="X84" s="108"/>
      <c r="Y84" s="55"/>
      <c r="Z84" s="55"/>
      <c r="AA84" s="55"/>
      <c r="AB84" s="55"/>
      <c r="AC84" s="55"/>
      <c r="AD84" s="55"/>
      <c r="AE84" s="55"/>
      <c r="AF84" s="55"/>
      <c r="AG84" s="55"/>
      <c r="AH84" s="55"/>
    </row>
    <row r="85" spans="1:34" x14ac:dyDescent="0.3">
      <c r="B85" s="58" t="s">
        <v>33</v>
      </c>
      <c r="C85" s="106" t="s">
        <v>125</v>
      </c>
      <c r="D85" s="39"/>
      <c r="E85" s="126"/>
      <c r="F85" s="126"/>
      <c r="G85" s="96"/>
      <c r="H85" s="96"/>
      <c r="I85" s="96"/>
      <c r="J85" s="96"/>
      <c r="K85" s="96"/>
      <c r="L85" s="96"/>
      <c r="M85" s="96"/>
      <c r="N85" s="96"/>
      <c r="O85" s="96"/>
      <c r="P85" s="110">
        <v>0</v>
      </c>
      <c r="Q85" s="110">
        <v>0</v>
      </c>
      <c r="R85" s="110">
        <v>0</v>
      </c>
      <c r="S85" s="110">
        <v>0</v>
      </c>
      <c r="T85" s="110">
        <v>0</v>
      </c>
      <c r="U85" s="72"/>
      <c r="V85" s="128">
        <f>SUM(P85:U85)</f>
        <v>0</v>
      </c>
      <c r="W85" s="55"/>
      <c r="X85" s="108"/>
      <c r="Y85" s="55"/>
      <c r="Z85" s="55"/>
      <c r="AA85" s="55"/>
      <c r="AB85" s="55"/>
      <c r="AC85" s="55"/>
      <c r="AD85" s="55"/>
      <c r="AE85" s="55"/>
      <c r="AF85" s="55"/>
      <c r="AG85" s="55"/>
      <c r="AH85" s="55"/>
    </row>
    <row r="86" spans="1:34" x14ac:dyDescent="0.3">
      <c r="B86" s="43" t="s">
        <v>128</v>
      </c>
      <c r="C86" s="48"/>
      <c r="D86" s="53"/>
      <c r="E86" s="93"/>
      <c r="F86" s="93"/>
      <c r="G86" s="96"/>
      <c r="H86" s="96"/>
      <c r="I86" s="96"/>
      <c r="J86" s="96"/>
      <c r="K86" s="96"/>
      <c r="L86" s="96"/>
      <c r="M86" s="96"/>
      <c r="N86" s="96"/>
      <c r="O86" s="96"/>
      <c r="P86" s="102">
        <f>SUM(P83:P85)</f>
        <v>0</v>
      </c>
      <c r="Q86" s="102">
        <f t="shared" ref="Q86:T86" si="31">SUM(Q83:Q85)</f>
        <v>0</v>
      </c>
      <c r="R86" s="102">
        <f t="shared" si="31"/>
        <v>0</v>
      </c>
      <c r="S86" s="102">
        <f t="shared" si="31"/>
        <v>0</v>
      </c>
      <c r="T86" s="102">
        <f t="shared" si="31"/>
        <v>0</v>
      </c>
      <c r="U86" s="98"/>
      <c r="V86" s="107">
        <f>SUM(P86:U86)</f>
        <v>0</v>
      </c>
      <c r="W86" s="55"/>
      <c r="X86" s="108"/>
      <c r="Y86" s="55"/>
      <c r="Z86" s="55"/>
      <c r="AA86" s="55"/>
      <c r="AB86" s="55"/>
      <c r="AC86" s="55"/>
      <c r="AD86" s="55"/>
      <c r="AE86" s="55"/>
      <c r="AF86" s="55"/>
      <c r="AG86" s="55"/>
      <c r="AH86" s="55"/>
    </row>
    <row r="87" spans="1:34" x14ac:dyDescent="0.3">
      <c r="B87" s="43"/>
      <c r="C87" s="48"/>
      <c r="D87" s="53"/>
      <c r="E87" s="93"/>
      <c r="F87" s="93"/>
      <c r="G87" s="96"/>
      <c r="H87" s="96"/>
      <c r="I87" s="96"/>
      <c r="J87" s="96"/>
      <c r="K87" s="96"/>
      <c r="L87" s="96"/>
      <c r="M87" s="96"/>
      <c r="N87" s="96"/>
      <c r="O87" s="96"/>
      <c r="P87" s="102"/>
      <c r="Q87" s="102"/>
      <c r="R87" s="102"/>
      <c r="S87" s="102"/>
      <c r="T87" s="102"/>
      <c r="U87" s="98"/>
      <c r="V87" s="102"/>
      <c r="W87" s="55"/>
      <c r="X87" s="108"/>
      <c r="Y87" s="55"/>
      <c r="Z87" s="55"/>
      <c r="AA87" s="55"/>
      <c r="AB87" s="55"/>
      <c r="AC87" s="55"/>
      <c r="AD87" s="55"/>
      <c r="AE87" s="55"/>
      <c r="AF87" s="55"/>
      <c r="AG87" s="55"/>
      <c r="AH87" s="55"/>
    </row>
    <row r="88" spans="1:34" x14ac:dyDescent="0.3">
      <c r="B88" s="43"/>
      <c r="C88" s="93"/>
      <c r="D88" s="53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121"/>
      <c r="Q88" s="42"/>
      <c r="R88" s="42"/>
      <c r="S88" s="42"/>
      <c r="T88" s="13"/>
      <c r="U88" s="50"/>
      <c r="V88" s="42"/>
      <c r="W88" s="55"/>
      <c r="X88" s="108"/>
      <c r="Y88" s="55"/>
      <c r="Z88" s="55"/>
      <c r="AA88" s="55"/>
      <c r="AB88" s="55"/>
      <c r="AC88" s="55"/>
      <c r="AD88" s="55"/>
      <c r="AE88" s="55"/>
      <c r="AF88" s="55"/>
      <c r="AG88" s="55"/>
      <c r="AH88" s="55"/>
    </row>
    <row r="89" spans="1:34" x14ac:dyDescent="0.3">
      <c r="B89" s="43" t="s">
        <v>137</v>
      </c>
      <c r="C89" s="93"/>
      <c r="D89" s="53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102">
        <f>P29+P37+P50+P54+P42+P65+P74+P80+P86</f>
        <v>0</v>
      </c>
      <c r="Q89" s="102">
        <f>Q29+Q37+Q50+Q54+Q42+Q65+Q74+Q80+Q86</f>
        <v>0</v>
      </c>
      <c r="R89" s="102">
        <f>R29+R37+R50+R54+R42+R65+R74+R80+R86</f>
        <v>0</v>
      </c>
      <c r="S89" s="102">
        <f>S29+S37+S50+S54+S42+S65+S74+S80+S86</f>
        <v>0</v>
      </c>
      <c r="T89" s="102">
        <f>T29+T37+T50+T54+T42+T65+T74+T80+T86</f>
        <v>0</v>
      </c>
      <c r="U89" s="129"/>
      <c r="V89" s="102">
        <f>V29+V37+V50+V54+V42+V65+V74+V80+V86</f>
        <v>0</v>
      </c>
      <c r="W89" s="55"/>
      <c r="X89" s="108"/>
      <c r="Y89" s="55"/>
      <c r="Z89" s="55"/>
      <c r="AA89" s="55"/>
      <c r="AB89" s="55"/>
      <c r="AC89" s="55"/>
      <c r="AD89" s="55"/>
      <c r="AE89" s="55"/>
      <c r="AF89" s="55"/>
      <c r="AG89" s="55"/>
      <c r="AH89" s="55"/>
    </row>
    <row r="90" spans="1:34" x14ac:dyDescent="0.3">
      <c r="A90" s="3">
        <v>5282</v>
      </c>
      <c r="B90" s="236" t="s">
        <v>138</v>
      </c>
      <c r="C90" s="237"/>
      <c r="D90" s="238"/>
      <c r="E90" s="239"/>
      <c r="F90" s="239"/>
      <c r="G90" s="240"/>
      <c r="H90" s="240"/>
      <c r="I90" s="240"/>
      <c r="J90" s="240"/>
      <c r="K90" s="240"/>
      <c r="L90" s="240"/>
      <c r="M90" s="240"/>
      <c r="N90" s="240"/>
      <c r="O90" s="240"/>
      <c r="P90" s="91">
        <f>P115</f>
        <v>0</v>
      </c>
      <c r="Q90" s="91">
        <f>Q115</f>
        <v>0</v>
      </c>
      <c r="R90" s="91">
        <f t="shared" ref="R90:T90" si="32">R115</f>
        <v>0</v>
      </c>
      <c r="S90" s="91">
        <f t="shared" si="32"/>
        <v>0</v>
      </c>
      <c r="T90" s="91">
        <f t="shared" si="32"/>
        <v>0</v>
      </c>
      <c r="U90" s="130"/>
      <c r="V90" s="91">
        <f>SUM(P90:U90)</f>
        <v>0</v>
      </c>
      <c r="W90" s="82"/>
      <c r="X90" s="131"/>
      <c r="Y90" s="82"/>
      <c r="Z90" s="82"/>
      <c r="AA90" s="82"/>
      <c r="AB90" s="82"/>
      <c r="AC90" s="82"/>
      <c r="AD90" s="82"/>
      <c r="AE90" s="82"/>
      <c r="AF90" s="82"/>
      <c r="AG90" s="82"/>
      <c r="AH90" s="82"/>
    </row>
    <row r="91" spans="1:34" x14ac:dyDescent="0.3">
      <c r="A91" s="3">
        <v>4600</v>
      </c>
      <c r="B91" s="43" t="s">
        <v>139</v>
      </c>
      <c r="C91" s="47"/>
      <c r="D91" s="39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107">
        <f>P89+P90</f>
        <v>0</v>
      </c>
      <c r="Q91" s="107">
        <f>Q89+Q90</f>
        <v>0</v>
      </c>
      <c r="R91" s="107">
        <f>R89+R90</f>
        <v>0</v>
      </c>
      <c r="S91" s="107">
        <f>S89+S90</f>
        <v>0</v>
      </c>
      <c r="T91" s="107">
        <f>T89+T90</f>
        <v>0</v>
      </c>
      <c r="U91" s="129"/>
      <c r="V91" s="107">
        <f>SUM(P91:U91)</f>
        <v>0</v>
      </c>
      <c r="W91" s="16"/>
      <c r="X91" s="108"/>
      <c r="Y91" s="16"/>
      <c r="Z91" s="16"/>
      <c r="AA91" s="16"/>
      <c r="AB91" s="16"/>
      <c r="AC91" s="16"/>
      <c r="AD91" s="16"/>
      <c r="AE91" s="16"/>
      <c r="AF91" s="16"/>
      <c r="AG91" s="16"/>
      <c r="AH91" s="16"/>
    </row>
    <row r="92" spans="1:34" x14ac:dyDescent="0.3">
      <c r="B92" s="43"/>
      <c r="C92" s="47"/>
      <c r="D92" s="39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102"/>
      <c r="Q92" s="102"/>
      <c r="R92" s="102"/>
      <c r="S92" s="102"/>
      <c r="T92" s="102"/>
      <c r="U92" s="129"/>
      <c r="V92" s="102"/>
      <c r="W92" s="16"/>
      <c r="X92" s="108"/>
      <c r="Y92" s="16"/>
      <c r="Z92" s="16"/>
      <c r="AA92" s="16"/>
      <c r="AB92" s="16"/>
      <c r="AC92" s="16"/>
      <c r="AD92" s="16"/>
      <c r="AE92" s="16"/>
      <c r="AF92" s="16"/>
      <c r="AG92" s="16"/>
      <c r="AH92" s="16"/>
    </row>
    <row r="93" spans="1:34" x14ac:dyDescent="0.3">
      <c r="B93" s="43"/>
      <c r="C93" s="47"/>
      <c r="D93" s="39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102"/>
      <c r="Q93" s="102"/>
      <c r="R93" s="102"/>
      <c r="S93" s="102"/>
      <c r="T93" s="102"/>
      <c r="U93" s="129"/>
      <c r="V93" s="102"/>
      <c r="W93" s="16"/>
      <c r="X93" s="108"/>
      <c r="Y93" s="16"/>
      <c r="Z93" s="16"/>
      <c r="AA93" s="16"/>
      <c r="AB93" s="16"/>
      <c r="AC93" s="16"/>
      <c r="AD93" s="16"/>
      <c r="AE93" s="16"/>
      <c r="AF93" s="16"/>
      <c r="AG93" s="16"/>
      <c r="AH93" s="16"/>
    </row>
    <row r="94" spans="1:34" x14ac:dyDescent="0.3">
      <c r="B94" s="43"/>
      <c r="C94" s="47"/>
      <c r="D94" s="39"/>
      <c r="E94" s="65"/>
      <c r="F94" s="65"/>
      <c r="G94" s="65"/>
      <c r="H94" s="65"/>
      <c r="I94" s="65"/>
      <c r="J94" s="65"/>
      <c r="K94" s="65"/>
      <c r="L94" s="65"/>
      <c r="M94" s="65"/>
      <c r="N94" s="216"/>
      <c r="O94" s="134"/>
      <c r="P94" s="227" t="str">
        <f>P11</f>
        <v>YR 1</v>
      </c>
      <c r="Q94" s="227" t="str">
        <f>Q11</f>
        <v>YR 2</v>
      </c>
      <c r="R94" s="227" t="str">
        <f>R11</f>
        <v>YR 3</v>
      </c>
      <c r="S94" s="227" t="str">
        <f>S11</f>
        <v>YR 4</v>
      </c>
      <c r="T94" s="227" t="str">
        <f>T11</f>
        <v>YR 5</v>
      </c>
      <c r="U94" s="228"/>
      <c r="V94" s="232" t="str">
        <f>V11</f>
        <v>TOTAL</v>
      </c>
      <c r="W94" s="16"/>
      <c r="X94" s="108"/>
      <c r="Y94" s="16"/>
      <c r="Z94" s="16"/>
      <c r="AA94" s="16"/>
      <c r="AB94" s="16"/>
      <c r="AC94" s="16"/>
      <c r="AD94" s="16"/>
      <c r="AE94" s="16"/>
      <c r="AF94" s="16"/>
      <c r="AG94" s="16"/>
      <c r="AH94" s="16"/>
    </row>
    <row r="95" spans="1:34" x14ac:dyDescent="0.3">
      <c r="B95" s="58"/>
      <c r="C95" s="47"/>
      <c r="D95" s="39"/>
      <c r="E95" s="65"/>
      <c r="F95" s="65"/>
      <c r="G95" s="65"/>
      <c r="H95" s="65"/>
      <c r="I95" s="65"/>
      <c r="J95" s="65"/>
      <c r="K95" s="65"/>
      <c r="L95" s="65"/>
      <c r="M95" s="65"/>
      <c r="N95" s="226" t="s">
        <v>116</v>
      </c>
      <c r="O95" s="142"/>
      <c r="P95" s="229">
        <f>SUM(P31:P87)/2+SUM(P14:P24)+SUM(P27:P28)-P89</f>
        <v>0</v>
      </c>
      <c r="Q95" s="229">
        <f>SUM(Q31:Q87)/2+SUM(Q14:Q24)+SUM(Q27:Q28)-Q89</f>
        <v>0</v>
      </c>
      <c r="R95" s="229">
        <f>SUM(R31:R87)/2+SUM(R14:R24)+SUM(R27:R28)-R89</f>
        <v>0</v>
      </c>
      <c r="S95" s="229">
        <f>SUM(S31:S87)/2+SUM(S14:S24)+SUM(S27:S28)-S89</f>
        <v>0</v>
      </c>
      <c r="T95" s="229">
        <f>SUM(T31:T87)/2+SUM(T14:T24)+SUM(T27:T28)-T89</f>
        <v>0</v>
      </c>
      <c r="U95" s="230"/>
      <c r="V95" s="231">
        <f>SUM(V31:V87)/2+SUM(V14:V24)+SUM(V27:V28)-V89</f>
        <v>0</v>
      </c>
      <c r="W95" s="16"/>
      <c r="X95" s="51"/>
      <c r="Y95" s="16"/>
      <c r="Z95" s="16"/>
      <c r="AA95" s="16"/>
      <c r="AB95" s="16"/>
      <c r="AC95" s="16"/>
      <c r="AD95" s="16"/>
      <c r="AE95" s="16"/>
      <c r="AF95" s="16"/>
      <c r="AG95" s="16"/>
      <c r="AH95" s="16"/>
    </row>
    <row r="96" spans="1:34" x14ac:dyDescent="0.3">
      <c r="B96" s="58"/>
      <c r="C96" s="47"/>
      <c r="D96" s="39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132"/>
      <c r="Q96" s="132"/>
      <c r="R96" s="132"/>
      <c r="S96" s="132"/>
      <c r="T96" s="132"/>
      <c r="U96" s="130"/>
      <c r="V96" s="132"/>
      <c r="W96" s="16"/>
      <c r="X96" s="51"/>
      <c r="Y96" s="16"/>
      <c r="Z96" s="16"/>
      <c r="AA96" s="16"/>
      <c r="AB96" s="16"/>
      <c r="AC96" s="16"/>
      <c r="AD96" s="16"/>
      <c r="AE96" s="16"/>
      <c r="AF96" s="16"/>
      <c r="AG96" s="16"/>
      <c r="AH96" s="16"/>
    </row>
    <row r="97" spans="2:34" x14ac:dyDescent="0.3">
      <c r="B97" s="58"/>
      <c r="C97" s="47"/>
      <c r="D97" s="39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132"/>
      <c r="Q97" s="132"/>
      <c r="R97" s="132"/>
      <c r="S97" s="132"/>
      <c r="T97" s="132"/>
      <c r="U97" s="130"/>
      <c r="V97" s="132"/>
      <c r="W97" s="16"/>
      <c r="X97" s="51"/>
      <c r="Y97" s="16"/>
      <c r="Z97" s="16"/>
      <c r="AA97" s="16"/>
      <c r="AB97" s="16"/>
      <c r="AC97" s="16"/>
      <c r="AD97" s="16"/>
      <c r="AE97" s="16"/>
      <c r="AF97" s="16"/>
      <c r="AG97" s="16"/>
      <c r="AH97" s="16"/>
    </row>
    <row r="98" spans="2:34" x14ac:dyDescent="0.3">
      <c r="B98" s="58"/>
      <c r="C98" s="47"/>
      <c r="D98" s="39"/>
      <c r="E98" s="65"/>
      <c r="F98" s="65"/>
      <c r="G98" s="65"/>
      <c r="H98" s="133"/>
      <c r="I98" s="216"/>
      <c r="J98" s="134"/>
      <c r="K98" s="134"/>
      <c r="L98" s="134"/>
      <c r="M98" s="134"/>
      <c r="N98" s="134"/>
      <c r="O98" s="134"/>
      <c r="P98" s="10"/>
      <c r="Q98" s="10"/>
      <c r="R98" s="10"/>
      <c r="S98" s="10"/>
      <c r="T98" s="10"/>
      <c r="U98" s="135"/>
      <c r="V98" s="11"/>
      <c r="W98" s="16"/>
      <c r="X98" s="51"/>
      <c r="Y98" s="16"/>
      <c r="Z98" s="16"/>
      <c r="AA98" s="16"/>
      <c r="AB98" s="16"/>
      <c r="AC98" s="16"/>
      <c r="AD98" s="16"/>
      <c r="AE98" s="16"/>
      <c r="AF98" s="16"/>
      <c r="AG98" s="16"/>
      <c r="AH98" s="16"/>
    </row>
    <row r="99" spans="2:34" x14ac:dyDescent="0.3">
      <c r="B99" s="58"/>
      <c r="C99" s="47"/>
      <c r="D99" s="39"/>
      <c r="E99" s="65"/>
      <c r="F99" s="65"/>
      <c r="G99" s="65"/>
      <c r="H99" s="136"/>
      <c r="I99" s="217" t="s">
        <v>31</v>
      </c>
      <c r="J99" s="137"/>
      <c r="K99" s="137"/>
      <c r="L99" s="137"/>
      <c r="M99" s="137"/>
      <c r="N99" s="137"/>
      <c r="O99" s="137"/>
      <c r="P99" s="233" t="str">
        <f>P11</f>
        <v>YR 1</v>
      </c>
      <c r="Q99" s="233" t="str">
        <f t="shared" ref="Q99:V99" si="33">Q11</f>
        <v>YR 2</v>
      </c>
      <c r="R99" s="233" t="str">
        <f t="shared" si="33"/>
        <v>YR 3</v>
      </c>
      <c r="S99" s="233" t="str">
        <f t="shared" si="33"/>
        <v>YR 4</v>
      </c>
      <c r="T99" s="233" t="str">
        <f t="shared" si="33"/>
        <v>YR 5</v>
      </c>
      <c r="U99" s="233"/>
      <c r="V99" s="234" t="str">
        <f t="shared" si="33"/>
        <v>TOTAL</v>
      </c>
      <c r="W99" s="16"/>
      <c r="X99" s="51"/>
      <c r="Y99" s="16"/>
      <c r="Z99" s="16"/>
      <c r="AA99" s="16"/>
      <c r="AB99" s="16"/>
      <c r="AC99" s="16"/>
      <c r="AD99" s="16"/>
      <c r="AE99" s="16"/>
      <c r="AF99" s="16"/>
      <c r="AG99" s="16"/>
      <c r="AH99" s="16"/>
    </row>
    <row r="100" spans="2:34" x14ac:dyDescent="0.3">
      <c r="B100" s="58"/>
      <c r="C100" s="47"/>
      <c r="D100" s="39"/>
      <c r="E100" s="65"/>
      <c r="F100" s="65"/>
      <c r="G100" s="65"/>
      <c r="H100" s="133"/>
      <c r="I100" s="218"/>
      <c r="J100" s="138" t="s">
        <v>30</v>
      </c>
      <c r="K100" s="138"/>
      <c r="L100" s="137"/>
      <c r="M100" s="137"/>
      <c r="N100" s="137"/>
      <c r="O100" s="137"/>
      <c r="P100" s="139">
        <f>P89</f>
        <v>0</v>
      </c>
      <c r="Q100" s="139">
        <f>Q89</f>
        <v>0</v>
      </c>
      <c r="R100" s="139">
        <f>R89</f>
        <v>0</v>
      </c>
      <c r="S100" s="139">
        <f>S89</f>
        <v>0</v>
      </c>
      <c r="T100" s="139">
        <f>T89</f>
        <v>0</v>
      </c>
      <c r="U100" s="139"/>
      <c r="V100" s="219">
        <f>V89</f>
        <v>0</v>
      </c>
      <c r="W100" s="16"/>
      <c r="X100" s="51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</row>
    <row r="101" spans="2:34" x14ac:dyDescent="0.3">
      <c r="B101" s="58"/>
      <c r="C101" s="47"/>
      <c r="D101" s="39"/>
      <c r="E101" s="65"/>
      <c r="F101" s="65"/>
      <c r="G101" s="65"/>
      <c r="H101" s="133"/>
      <c r="I101" s="140"/>
      <c r="J101" s="141" t="s">
        <v>114</v>
      </c>
      <c r="K101" s="141"/>
      <c r="L101" s="142"/>
      <c r="M101" s="142"/>
      <c r="N101" s="142"/>
      <c r="O101" s="142"/>
      <c r="P101" s="128">
        <f>-P85-P79-P73</f>
        <v>0</v>
      </c>
      <c r="Q101" s="128">
        <f>-Q85-Q79-Q73</f>
        <v>0</v>
      </c>
      <c r="R101" s="128">
        <f>-R85-R79-R73</f>
        <v>0</v>
      </c>
      <c r="S101" s="128">
        <f>-S85-S79-S73</f>
        <v>0</v>
      </c>
      <c r="T101" s="128">
        <f>-T85-T79-T73</f>
        <v>0</v>
      </c>
      <c r="U101" s="128"/>
      <c r="V101" s="220">
        <f>-V85-V79-V73</f>
        <v>0</v>
      </c>
      <c r="W101" s="16"/>
      <c r="X101" s="51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</row>
    <row r="102" spans="2:34" x14ac:dyDescent="0.3">
      <c r="B102" s="58"/>
      <c r="C102" s="47"/>
      <c r="D102" s="39"/>
      <c r="E102" s="65"/>
      <c r="F102" s="65"/>
      <c r="G102" s="65"/>
      <c r="H102" s="133"/>
      <c r="I102" s="143"/>
      <c r="J102" s="144" t="s">
        <v>113</v>
      </c>
      <c r="K102" s="144"/>
      <c r="L102" s="145"/>
      <c r="M102" s="146"/>
      <c r="N102" s="146"/>
      <c r="O102" s="146"/>
      <c r="P102" s="147">
        <f>SUM(P99:P101)</f>
        <v>0</v>
      </c>
      <c r="Q102" s="147">
        <f>SUM(Q99:Q101)</f>
        <v>0</v>
      </c>
      <c r="R102" s="147">
        <f t="shared" ref="R102:T102" si="34">SUM(R99:R101)</f>
        <v>0</v>
      </c>
      <c r="S102" s="147">
        <f t="shared" si="34"/>
        <v>0</v>
      </c>
      <c r="T102" s="147">
        <f t="shared" si="34"/>
        <v>0</v>
      </c>
      <c r="U102" s="147"/>
      <c r="V102" s="221">
        <f>SUM(V99:V101)</f>
        <v>0</v>
      </c>
      <c r="W102" s="16"/>
      <c r="X102" s="51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</row>
    <row r="103" spans="2:34" x14ac:dyDescent="0.3">
      <c r="B103" s="58"/>
      <c r="C103" s="47"/>
      <c r="D103" s="39"/>
      <c r="E103" s="65"/>
      <c r="F103" s="65"/>
      <c r="G103" s="65"/>
      <c r="H103" s="133"/>
      <c r="I103" s="218"/>
      <c r="J103" s="137"/>
      <c r="K103" s="137"/>
      <c r="L103" s="137"/>
      <c r="M103" s="137"/>
      <c r="N103" s="137"/>
      <c r="O103" s="137"/>
      <c r="P103" s="139"/>
      <c r="Q103" s="139"/>
      <c r="R103" s="139"/>
      <c r="S103" s="139"/>
      <c r="T103" s="139"/>
      <c r="U103" s="139"/>
      <c r="V103" s="219"/>
      <c r="W103" s="16"/>
      <c r="X103" s="51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</row>
    <row r="104" spans="2:34" x14ac:dyDescent="0.3">
      <c r="H104" s="136"/>
      <c r="I104" s="217" t="s">
        <v>32</v>
      </c>
      <c r="J104" s="137"/>
      <c r="K104" s="95"/>
      <c r="L104" s="137"/>
      <c r="M104" s="137"/>
      <c r="N104" s="137"/>
      <c r="O104" s="137"/>
      <c r="P104" s="139"/>
      <c r="Q104" s="139"/>
      <c r="R104" s="139"/>
      <c r="S104" s="139"/>
      <c r="T104" s="139"/>
      <c r="U104" s="139"/>
      <c r="V104" s="219"/>
      <c r="W104" s="16"/>
      <c r="X104" s="51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</row>
    <row r="105" spans="2:34" x14ac:dyDescent="0.3">
      <c r="H105" s="133"/>
      <c r="I105" s="222"/>
      <c r="J105" s="148" t="s">
        <v>23</v>
      </c>
      <c r="K105" s="23"/>
      <c r="L105" s="23"/>
      <c r="M105" s="44"/>
      <c r="N105" s="44"/>
      <c r="O105" s="44"/>
      <c r="P105" s="139">
        <f>P89</f>
        <v>0</v>
      </c>
      <c r="Q105" s="139">
        <f t="shared" ref="Q105:T105" si="35">Q89</f>
        <v>0</v>
      </c>
      <c r="R105" s="139">
        <f t="shared" si="35"/>
        <v>0</v>
      </c>
      <c r="S105" s="139">
        <f t="shared" si="35"/>
        <v>0</v>
      </c>
      <c r="T105" s="139">
        <f t="shared" si="35"/>
        <v>0</v>
      </c>
      <c r="U105" s="139"/>
      <c r="V105" s="219">
        <f>V89</f>
        <v>0</v>
      </c>
      <c r="W105" s="16"/>
      <c r="X105" s="51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</row>
    <row r="106" spans="2:34" x14ac:dyDescent="0.3">
      <c r="H106" s="133"/>
      <c r="I106" s="223"/>
      <c r="J106" s="28" t="s">
        <v>24</v>
      </c>
      <c r="K106" s="23"/>
      <c r="L106" s="23"/>
      <c r="M106" s="44"/>
      <c r="N106" s="44"/>
      <c r="O106" s="44"/>
      <c r="P106" s="139"/>
      <c r="Q106" s="139"/>
      <c r="R106" s="139"/>
      <c r="S106" s="139"/>
      <c r="T106" s="139"/>
      <c r="U106" s="139"/>
      <c r="V106" s="219"/>
      <c r="W106" s="16"/>
      <c r="X106" s="51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</row>
    <row r="107" spans="2:34" x14ac:dyDescent="0.3">
      <c r="H107" s="133"/>
      <c r="I107" s="224"/>
      <c r="J107" s="44"/>
      <c r="K107" s="28" t="s">
        <v>11</v>
      </c>
      <c r="L107" s="149"/>
      <c r="M107" s="44"/>
      <c r="N107" s="44"/>
      <c r="O107" s="44"/>
      <c r="P107" s="139">
        <f>-P37</f>
        <v>0</v>
      </c>
      <c r="Q107" s="139">
        <f>-Q37</f>
        <v>0</v>
      </c>
      <c r="R107" s="139">
        <f>-R37</f>
        <v>0</v>
      </c>
      <c r="S107" s="139">
        <f>-S37</f>
        <v>0</v>
      </c>
      <c r="T107" s="139">
        <f>-T37</f>
        <v>0</v>
      </c>
      <c r="U107" s="139"/>
      <c r="V107" s="219">
        <f>-V37</f>
        <v>0</v>
      </c>
      <c r="W107" s="16"/>
      <c r="X107" s="51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</row>
    <row r="108" spans="2:34" x14ac:dyDescent="0.3">
      <c r="H108" s="133"/>
      <c r="I108" s="224"/>
      <c r="J108" s="44"/>
      <c r="K108" s="28" t="s">
        <v>130</v>
      </c>
      <c r="L108" s="28"/>
      <c r="M108" s="44"/>
      <c r="N108" s="44"/>
      <c r="O108" s="44"/>
      <c r="P108" s="139">
        <f>-P86-P80-P74</f>
        <v>0</v>
      </c>
      <c r="Q108" s="139">
        <f>-Q86-Q80-Q74</f>
        <v>0</v>
      </c>
      <c r="R108" s="139">
        <f>-R86-R80-R74</f>
        <v>0</v>
      </c>
      <c r="S108" s="139">
        <f>-S86-S80-S74</f>
        <v>0</v>
      </c>
      <c r="T108" s="139">
        <f>-T86-T80-T74</f>
        <v>0</v>
      </c>
      <c r="U108" s="139"/>
      <c r="V108" s="219">
        <f>-V86-V80-V74</f>
        <v>0</v>
      </c>
      <c r="W108" s="16"/>
      <c r="X108" s="51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</row>
    <row r="109" spans="2:34" x14ac:dyDescent="0.3">
      <c r="H109" s="133"/>
      <c r="I109" s="224"/>
      <c r="J109" s="44"/>
      <c r="K109" s="28" t="s">
        <v>20</v>
      </c>
      <c r="L109" s="28"/>
      <c r="M109" s="44"/>
      <c r="N109" s="44"/>
      <c r="O109" s="44"/>
      <c r="P109" s="139">
        <f>-P57</f>
        <v>0</v>
      </c>
      <c r="Q109" s="139">
        <f>-Q57</f>
        <v>0</v>
      </c>
      <c r="R109" s="139">
        <f>-R57</f>
        <v>0</v>
      </c>
      <c r="S109" s="139">
        <f>-S57</f>
        <v>0</v>
      </c>
      <c r="T109" s="139">
        <f>-T57</f>
        <v>0</v>
      </c>
      <c r="U109" s="139"/>
      <c r="V109" s="219">
        <f>-V57</f>
        <v>0</v>
      </c>
      <c r="W109" s="16"/>
      <c r="X109" s="51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</row>
    <row r="110" spans="2:34" x14ac:dyDescent="0.3">
      <c r="H110" s="133"/>
      <c r="I110" s="224"/>
      <c r="J110" s="44"/>
      <c r="K110" s="28"/>
      <c r="L110" s="28"/>
      <c r="M110" s="44"/>
      <c r="N110" s="44"/>
      <c r="O110" s="44"/>
      <c r="P110" s="24"/>
      <c r="Q110" s="24"/>
      <c r="R110" s="24"/>
      <c r="S110" s="24"/>
      <c r="T110" s="24"/>
      <c r="U110" s="12"/>
      <c r="V110" s="25"/>
      <c r="W110" s="16"/>
      <c r="X110" s="51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</row>
    <row r="111" spans="2:34" x14ac:dyDescent="0.3">
      <c r="H111" s="133"/>
      <c r="I111" s="223"/>
      <c r="J111" s="28" t="s">
        <v>25</v>
      </c>
      <c r="K111" s="44"/>
      <c r="L111" s="44"/>
      <c r="M111" s="44"/>
      <c r="N111" s="44"/>
      <c r="O111" s="44"/>
      <c r="P111" s="24"/>
      <c r="Q111" s="24"/>
      <c r="R111" s="24"/>
      <c r="S111" s="24"/>
      <c r="T111" s="24"/>
      <c r="U111" s="12"/>
      <c r="V111" s="25"/>
      <c r="W111" s="16"/>
      <c r="X111" s="51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</row>
    <row r="112" spans="2:34" x14ac:dyDescent="0.3">
      <c r="H112" s="133"/>
      <c r="I112" s="150"/>
      <c r="J112" s="31"/>
      <c r="K112" s="151" t="s">
        <v>129</v>
      </c>
      <c r="L112" s="31"/>
      <c r="M112" s="31"/>
      <c r="N112" s="152"/>
      <c r="O112" s="31"/>
      <c r="P112" s="128">
        <f>P71+P77+P83</f>
        <v>0</v>
      </c>
      <c r="Q112" s="128">
        <f t="shared" ref="Q112:T112" si="36">Q71+Q77+Q83</f>
        <v>0</v>
      </c>
      <c r="R112" s="128">
        <f t="shared" si="36"/>
        <v>0</v>
      </c>
      <c r="S112" s="128">
        <f t="shared" si="36"/>
        <v>0</v>
      </c>
      <c r="T112" s="128">
        <f t="shared" si="36"/>
        <v>0</v>
      </c>
      <c r="U112" s="153"/>
      <c r="V112" s="220">
        <f>SUM(P112:U112)</f>
        <v>0</v>
      </c>
      <c r="W112" s="16"/>
      <c r="X112" s="51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</row>
    <row r="113" spans="1:34" ht="40.200000000000003" customHeight="1" x14ac:dyDescent="0.3">
      <c r="H113" s="154"/>
      <c r="I113" s="155" t="s">
        <v>131</v>
      </c>
      <c r="J113" s="156"/>
      <c r="K113" s="157"/>
      <c r="L113" s="157"/>
      <c r="M113" s="157"/>
      <c r="N113" s="157"/>
      <c r="O113" s="157"/>
      <c r="P113" s="158">
        <f>SUM(P105:P112)</f>
        <v>0</v>
      </c>
      <c r="Q113" s="158">
        <f>SUM(Q105:Q112)</f>
        <v>0</v>
      </c>
      <c r="R113" s="158">
        <f>SUM(R105:R112)</f>
        <v>0</v>
      </c>
      <c r="S113" s="158">
        <f>SUM(S105:S112)</f>
        <v>0</v>
      </c>
      <c r="T113" s="158">
        <f>SUM(T105:T112)</f>
        <v>0</v>
      </c>
      <c r="U113" s="158"/>
      <c r="V113" s="225">
        <f>SUM(V105:V112)</f>
        <v>0</v>
      </c>
      <c r="W113" s="16"/>
      <c r="X113" s="51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</row>
    <row r="114" spans="1:34" ht="33.6" customHeight="1" x14ac:dyDescent="0.3">
      <c r="H114" s="154"/>
      <c r="I114" s="159" t="s">
        <v>26</v>
      </c>
      <c r="J114" s="160"/>
      <c r="K114" s="161"/>
      <c r="L114" s="161"/>
      <c r="M114" s="162"/>
      <c r="N114" s="162"/>
      <c r="O114" s="161"/>
      <c r="P114" s="163">
        <v>0.625</v>
      </c>
      <c r="Q114" s="163">
        <v>0.625</v>
      </c>
      <c r="R114" s="163">
        <v>0.625</v>
      </c>
      <c r="S114" s="163">
        <v>0.625</v>
      </c>
      <c r="T114" s="163">
        <v>0.625</v>
      </c>
      <c r="U114" s="164"/>
      <c r="V114" s="165">
        <f>AVERAGE(P114:T114)</f>
        <v>0.625</v>
      </c>
      <c r="W114" s="65"/>
      <c r="X114" s="51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</row>
    <row r="115" spans="1:34" ht="33.6" customHeight="1" x14ac:dyDescent="0.3">
      <c r="H115" s="166"/>
      <c r="I115" s="167" t="s">
        <v>19</v>
      </c>
      <c r="J115" s="168"/>
      <c r="K115" s="161"/>
      <c r="L115" s="161"/>
      <c r="M115" s="162"/>
      <c r="N115" s="162"/>
      <c r="O115" s="161"/>
      <c r="P115" s="169">
        <f>ROUND((P113*P114),0)</f>
        <v>0</v>
      </c>
      <c r="Q115" s="169">
        <f>ROUND((Q113*Q114),0)</f>
        <v>0</v>
      </c>
      <c r="R115" s="169">
        <f>ROUND((R113*R114),0)</f>
        <v>0</v>
      </c>
      <c r="S115" s="169">
        <f>ROUND((S113*S114),0)</f>
        <v>0</v>
      </c>
      <c r="T115" s="169">
        <f>ROUND((T113*T114),0)</f>
        <v>0</v>
      </c>
      <c r="U115" s="169"/>
      <c r="V115" s="170">
        <f>ROUND((V113*V114),0)</f>
        <v>0</v>
      </c>
      <c r="W115" s="16"/>
      <c r="X115" s="51"/>
      <c r="Y115" s="16"/>
      <c r="Z115" s="171"/>
      <c r="AA115" s="171"/>
      <c r="AB115" s="171"/>
      <c r="AC115" s="171"/>
      <c r="AD115" s="171"/>
      <c r="AE115" s="171"/>
      <c r="AF115" s="171"/>
      <c r="AG115" s="171"/>
      <c r="AH115" s="171"/>
    </row>
    <row r="116" spans="1:34" x14ac:dyDescent="0.3">
      <c r="B116" s="58"/>
      <c r="C116" s="47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13"/>
      <c r="Q116" s="13"/>
      <c r="R116" s="13"/>
      <c r="S116" s="13"/>
      <c r="T116" s="13"/>
      <c r="U116" s="12"/>
      <c r="V116" s="13"/>
      <c r="W116" s="16"/>
      <c r="X116" s="51"/>
      <c r="Y116" s="16"/>
      <c r="Z116" s="171"/>
      <c r="AA116" s="171"/>
      <c r="AB116" s="171"/>
      <c r="AC116" s="171"/>
      <c r="AD116" s="171"/>
      <c r="AE116" s="171"/>
      <c r="AF116" s="171"/>
      <c r="AG116" s="171"/>
      <c r="AH116" s="171"/>
    </row>
    <row r="117" spans="1:34" x14ac:dyDescent="0.3">
      <c r="B117" s="58"/>
      <c r="C117" s="47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13"/>
      <c r="Q117" s="13"/>
      <c r="R117" s="13"/>
      <c r="S117" s="13"/>
      <c r="T117" s="13"/>
      <c r="U117" s="12"/>
      <c r="V117" s="13"/>
      <c r="W117" s="16"/>
      <c r="X117" s="51"/>
      <c r="Y117" s="16"/>
      <c r="Z117" s="171"/>
      <c r="AA117" s="171"/>
      <c r="AB117" s="171"/>
      <c r="AC117" s="171"/>
      <c r="AD117" s="171"/>
      <c r="AE117" s="171"/>
      <c r="AF117" s="171"/>
      <c r="AG117" s="171"/>
      <c r="AH117" s="171"/>
    </row>
    <row r="118" spans="1:34" x14ac:dyDescent="0.3">
      <c r="B118" s="58"/>
      <c r="C118" s="47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13"/>
      <c r="Q118" s="13"/>
      <c r="R118" s="13"/>
      <c r="S118" s="13"/>
      <c r="T118" s="13"/>
      <c r="U118" s="12"/>
      <c r="V118" s="13"/>
      <c r="W118" s="16"/>
      <c r="X118" s="51"/>
      <c r="Y118" s="16"/>
      <c r="Z118" s="171"/>
      <c r="AA118" s="171"/>
      <c r="AB118" s="171"/>
      <c r="AC118" s="171"/>
      <c r="AD118" s="171"/>
      <c r="AE118" s="171"/>
      <c r="AF118" s="171"/>
      <c r="AG118" s="171"/>
      <c r="AH118" s="171"/>
    </row>
    <row r="119" spans="1:34" x14ac:dyDescent="0.3">
      <c r="B119" s="172"/>
      <c r="C119" s="5"/>
      <c r="D119" s="173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174"/>
      <c r="Q119" s="10"/>
      <c r="R119" s="10"/>
      <c r="S119" s="10"/>
      <c r="T119" s="10"/>
      <c r="U119" s="175"/>
      <c r="V119" s="13"/>
    </row>
    <row r="120" spans="1:34" x14ac:dyDescent="0.3">
      <c r="B120" s="176" t="s">
        <v>14</v>
      </c>
      <c r="C120" s="32"/>
      <c r="D120" s="177"/>
      <c r="E120" s="178" t="s">
        <v>3</v>
      </c>
      <c r="F120" s="178"/>
      <c r="G120" s="178" t="s">
        <v>4</v>
      </c>
      <c r="H120" s="178"/>
      <c r="I120" s="178" t="s">
        <v>5</v>
      </c>
      <c r="J120" s="178"/>
      <c r="K120" s="178" t="s">
        <v>6</v>
      </c>
      <c r="L120" s="178"/>
      <c r="M120" s="178" t="s">
        <v>7</v>
      </c>
      <c r="N120" s="179"/>
      <c r="O120" s="19"/>
      <c r="P120" s="24"/>
      <c r="Q120" s="24"/>
      <c r="R120" s="24"/>
      <c r="S120" s="24"/>
      <c r="T120" s="24"/>
      <c r="U120" s="180"/>
      <c r="V120" s="24"/>
    </row>
    <row r="121" spans="1:34" x14ac:dyDescent="0.3">
      <c r="B121" s="181" t="s">
        <v>27</v>
      </c>
      <c r="C121" s="187" t="s">
        <v>15</v>
      </c>
      <c r="D121" s="208"/>
      <c r="E121" s="209">
        <v>12</v>
      </c>
      <c r="F121" s="209"/>
      <c r="G121" s="209">
        <v>12</v>
      </c>
      <c r="H121" s="209"/>
      <c r="I121" s="209">
        <v>12</v>
      </c>
      <c r="J121" s="209"/>
      <c r="K121" s="209">
        <v>12</v>
      </c>
      <c r="L121" s="209"/>
      <c r="M121" s="209">
        <v>12</v>
      </c>
      <c r="N121" s="210"/>
      <c r="O121" s="211" t="s">
        <v>17</v>
      </c>
      <c r="P121" s="211" t="s">
        <v>34</v>
      </c>
      <c r="Q121" s="211"/>
      <c r="R121" s="211"/>
      <c r="S121" s="211"/>
      <c r="T121" s="211"/>
      <c r="U121" s="180"/>
      <c r="V121" s="24"/>
    </row>
    <row r="122" spans="1:34" x14ac:dyDescent="0.3">
      <c r="B122" s="182" t="s">
        <v>28</v>
      </c>
      <c r="C122" s="212" t="s">
        <v>16</v>
      </c>
      <c r="D122" s="213"/>
      <c r="E122" s="214">
        <v>0</v>
      </c>
      <c r="F122" s="214"/>
      <c r="G122" s="214">
        <v>0</v>
      </c>
      <c r="H122" s="214"/>
      <c r="I122" s="214">
        <v>0</v>
      </c>
      <c r="J122" s="214"/>
      <c r="K122" s="214">
        <v>0</v>
      </c>
      <c r="L122" s="214"/>
      <c r="M122" s="214">
        <v>0</v>
      </c>
      <c r="N122" s="210"/>
      <c r="O122" s="211"/>
      <c r="P122" s="211" t="s">
        <v>35</v>
      </c>
      <c r="Q122" s="211"/>
      <c r="R122" s="211"/>
      <c r="S122" s="211"/>
      <c r="T122" s="211"/>
      <c r="U122" s="183"/>
      <c r="V122" s="24"/>
    </row>
    <row r="123" spans="1:34" x14ac:dyDescent="0.3">
      <c r="B123" s="181"/>
      <c r="C123" s="187" t="s">
        <v>18</v>
      </c>
      <c r="D123" s="208"/>
      <c r="E123" s="210">
        <f>E121+E122</f>
        <v>12</v>
      </c>
      <c r="F123" s="210"/>
      <c r="G123" s="210">
        <f>G121+G122</f>
        <v>12</v>
      </c>
      <c r="H123" s="210"/>
      <c r="I123" s="210">
        <f>I121+I122</f>
        <v>12</v>
      </c>
      <c r="J123" s="210"/>
      <c r="K123" s="210">
        <f>K121+K122</f>
        <v>12</v>
      </c>
      <c r="L123" s="210"/>
      <c r="M123" s="210">
        <f>M121+M122</f>
        <v>12</v>
      </c>
      <c r="N123" s="210"/>
      <c r="O123" s="211"/>
      <c r="P123" s="211" t="s">
        <v>115</v>
      </c>
      <c r="Q123" s="211"/>
      <c r="R123" s="211"/>
      <c r="S123" s="211"/>
      <c r="T123" s="211"/>
      <c r="U123" s="183"/>
      <c r="V123" s="24"/>
    </row>
    <row r="124" spans="1:34" x14ac:dyDescent="0.3">
      <c r="B124" s="184"/>
      <c r="C124" s="32"/>
      <c r="D124" s="177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185"/>
      <c r="V124" s="19"/>
    </row>
    <row r="125" spans="1:34" x14ac:dyDescent="0.3">
      <c r="A125" s="215"/>
      <c r="B125" s="194"/>
      <c r="C125" s="19"/>
      <c r="D125" s="186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V125" s="19"/>
    </row>
    <row r="126" spans="1:34" x14ac:dyDescent="0.3">
      <c r="B126" s="172"/>
      <c r="C126" s="188"/>
      <c r="D126" s="186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V126" s="19"/>
    </row>
    <row r="127" spans="1:34" x14ac:dyDescent="0.3">
      <c r="B127" s="189" t="s">
        <v>117</v>
      </c>
      <c r="C127" s="190">
        <v>1.03</v>
      </c>
      <c r="D127" s="186"/>
      <c r="E127" s="19"/>
      <c r="F127" s="191"/>
      <c r="G127" s="19"/>
      <c r="H127" s="19"/>
      <c r="I127" s="19"/>
      <c r="J127" s="19"/>
      <c r="K127" s="19"/>
      <c r="L127" s="19"/>
      <c r="M127" s="19"/>
      <c r="N127" s="19"/>
      <c r="O127" s="19"/>
      <c r="P127" s="24"/>
      <c r="Q127" s="24"/>
      <c r="R127" s="24"/>
      <c r="S127" s="24"/>
      <c r="T127" s="24"/>
      <c r="U127" s="12"/>
      <c r="V127" s="24"/>
    </row>
    <row r="128" spans="1:34" x14ac:dyDescent="0.3">
      <c r="B128" s="184"/>
      <c r="C128" s="192"/>
      <c r="D128" s="186"/>
      <c r="E128" s="193"/>
      <c r="F128" s="191"/>
      <c r="G128" s="19"/>
      <c r="H128" s="19"/>
      <c r="I128" s="19"/>
      <c r="J128" s="19"/>
      <c r="K128" s="19"/>
      <c r="L128" s="19"/>
      <c r="M128" s="19"/>
      <c r="N128" s="19"/>
      <c r="O128" s="19"/>
      <c r="P128" s="24"/>
      <c r="Q128" s="24"/>
      <c r="R128" s="24"/>
      <c r="S128" s="24"/>
      <c r="T128" s="24"/>
      <c r="U128" s="12"/>
      <c r="V128" s="24"/>
    </row>
    <row r="129" spans="2:22" x14ac:dyDescent="0.3">
      <c r="B129" s="194"/>
      <c r="C129" s="19"/>
      <c r="D129" s="186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V129" s="19"/>
    </row>
    <row r="132" spans="2:22" x14ac:dyDescent="0.3">
      <c r="B132" s="255" t="s">
        <v>140</v>
      </c>
      <c r="C132" s="255"/>
      <c r="D132" s="256" t="str">
        <f>P11</f>
        <v>YR 1</v>
      </c>
      <c r="E132" s="257" t="str">
        <f>Q11</f>
        <v>YR 2</v>
      </c>
      <c r="F132" s="257" t="str">
        <f>R11</f>
        <v>YR 3</v>
      </c>
      <c r="G132" s="257" t="str">
        <f>S11</f>
        <v>YR 4</v>
      </c>
      <c r="H132" s="257" t="str">
        <f>T11</f>
        <v>YR 5</v>
      </c>
      <c r="I132" s="258" t="s">
        <v>8</v>
      </c>
    </row>
    <row r="133" spans="2:22" x14ac:dyDescent="0.3">
      <c r="B133" s="241" t="s">
        <v>141</v>
      </c>
      <c r="C133" s="241"/>
      <c r="D133" s="251"/>
      <c r="E133" s="154"/>
      <c r="F133" s="154"/>
      <c r="G133" s="154"/>
      <c r="H133" s="154"/>
      <c r="I133" s="248"/>
    </row>
    <row r="134" spans="2:22" x14ac:dyDescent="0.3">
      <c r="B134" s="241" t="s">
        <v>142</v>
      </c>
      <c r="C134" s="241"/>
      <c r="D134" s="252">
        <v>5000</v>
      </c>
      <c r="E134" s="243">
        <v>5000</v>
      </c>
      <c r="F134" s="243">
        <v>5000</v>
      </c>
      <c r="G134" s="243">
        <v>5000</v>
      </c>
      <c r="H134" s="243">
        <v>5000</v>
      </c>
      <c r="I134" s="262">
        <f>SUM(E134:H134)</f>
        <v>20000</v>
      </c>
    </row>
    <row r="135" spans="2:22" x14ac:dyDescent="0.3">
      <c r="B135" s="241" t="s">
        <v>143</v>
      </c>
      <c r="C135" s="241"/>
      <c r="D135" s="252">
        <v>2000</v>
      </c>
      <c r="E135" s="243">
        <v>2000</v>
      </c>
      <c r="F135" s="243">
        <v>2000</v>
      </c>
      <c r="G135" s="243">
        <v>2000</v>
      </c>
      <c r="H135" s="243">
        <v>2000</v>
      </c>
      <c r="I135" s="262">
        <f>SUM(E135:H135)</f>
        <v>8000</v>
      </c>
    </row>
    <row r="136" spans="2:22" x14ac:dyDescent="0.3">
      <c r="B136" s="241" t="s">
        <v>146</v>
      </c>
      <c r="C136" s="241"/>
      <c r="D136" s="253"/>
      <c r="E136" s="244"/>
      <c r="F136" s="244"/>
      <c r="G136" s="244"/>
      <c r="H136" s="244"/>
      <c r="I136" s="263"/>
    </row>
    <row r="137" spans="2:22" x14ac:dyDescent="0.3">
      <c r="B137" s="241" t="s">
        <v>144</v>
      </c>
      <c r="C137" s="241"/>
      <c r="D137" s="252">
        <v>3000</v>
      </c>
      <c r="E137" s="243">
        <v>3000</v>
      </c>
      <c r="F137" s="243">
        <v>3000</v>
      </c>
      <c r="G137" s="243">
        <v>3000</v>
      </c>
      <c r="H137" s="243">
        <v>3000</v>
      </c>
      <c r="I137" s="262">
        <f>SUM(E137:H137)</f>
        <v>12000</v>
      </c>
    </row>
    <row r="138" spans="2:22" x14ac:dyDescent="0.3">
      <c r="B138" s="241" t="s">
        <v>145</v>
      </c>
      <c r="C138" s="241"/>
      <c r="D138" s="252">
        <v>0</v>
      </c>
      <c r="E138" s="243">
        <v>0</v>
      </c>
      <c r="F138" s="243">
        <v>0</v>
      </c>
      <c r="G138" s="243">
        <v>0</v>
      </c>
      <c r="H138" s="243">
        <v>0</v>
      </c>
      <c r="I138" s="262">
        <f>SUM(E138:H138)</f>
        <v>0</v>
      </c>
    </row>
    <row r="139" spans="2:22" x14ac:dyDescent="0.3">
      <c r="B139" s="241" t="s">
        <v>147</v>
      </c>
      <c r="C139" s="241"/>
      <c r="D139" s="252">
        <v>0</v>
      </c>
      <c r="E139" s="243">
        <v>0</v>
      </c>
      <c r="F139" s="243">
        <v>0</v>
      </c>
      <c r="G139" s="243">
        <v>0</v>
      </c>
      <c r="H139" s="243">
        <v>0</v>
      </c>
      <c r="I139" s="262">
        <f>SUM(E139:H139)</f>
        <v>0</v>
      </c>
    </row>
    <row r="140" spans="2:22" x14ac:dyDescent="0.3">
      <c r="B140" s="242"/>
      <c r="C140" s="242"/>
      <c r="D140" s="254"/>
      <c r="E140" s="245"/>
      <c r="F140" s="245"/>
      <c r="G140" s="245"/>
      <c r="H140" s="245"/>
      <c r="I140" s="259"/>
    </row>
    <row r="141" spans="2:22" ht="46.2" customHeight="1" x14ac:dyDescent="0.3">
      <c r="B141" s="255" t="s">
        <v>149</v>
      </c>
      <c r="C141" s="264"/>
      <c r="D141" s="260">
        <f>SUM(D134:D140)</f>
        <v>10000</v>
      </c>
      <c r="E141" s="261">
        <f>SUM(E134:E140)</f>
        <v>10000</v>
      </c>
      <c r="F141" s="261">
        <f>SUM(F134:F140)</f>
        <v>10000</v>
      </c>
      <c r="G141" s="261">
        <f>SUM(G134:G140)</f>
        <v>10000</v>
      </c>
      <c r="H141" s="261">
        <f>SUM(H134:H140)</f>
        <v>10000</v>
      </c>
      <c r="I141" s="265">
        <f>SUM(D141:H141)</f>
        <v>50000</v>
      </c>
    </row>
    <row r="142" spans="2:22" x14ac:dyDescent="0.3">
      <c r="B142" s="181"/>
      <c r="C142" s="246"/>
      <c r="D142" s="28"/>
      <c r="E142" s="44"/>
      <c r="F142" s="137"/>
      <c r="G142" s="137"/>
      <c r="H142" s="137"/>
      <c r="I142" s="205"/>
    </row>
    <row r="143" spans="2:22" ht="49.2" customHeight="1" x14ac:dyDescent="0.3">
      <c r="B143" s="247" t="s">
        <v>148</v>
      </c>
      <c r="C143" s="249"/>
      <c r="D143" s="250"/>
      <c r="E143" s="44"/>
      <c r="F143" s="137"/>
      <c r="G143" s="137"/>
      <c r="H143" s="137"/>
      <c r="I143" s="205"/>
    </row>
    <row r="144" spans="2:22" x14ac:dyDescent="0.3">
      <c r="B144" s="184"/>
      <c r="C144" s="32"/>
      <c r="D144" s="177"/>
      <c r="E144" s="32"/>
      <c r="F144" s="32"/>
      <c r="G144" s="32"/>
      <c r="H144" s="32"/>
      <c r="I144" s="192"/>
    </row>
  </sheetData>
  <pageMargins left="0.5" right="0.5" top="0.5" bottom="0.5" header="0" footer="0"/>
  <pageSetup scale="47" fitToHeight="0" orientation="landscape" r:id="rId1"/>
  <rowBreaks count="1" manualBreakCount="1">
    <brk id="92" min="1" max="23" man="1"/>
  </rowBreaks>
  <ignoredErrors>
    <ignoredError sqref="H14:H24 F14:F24 J14:J24 L14:L24 N14:N24 Y14:AH25 P28:T2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50" sqref="A50:A51"/>
    </sheetView>
  </sheetViews>
  <sheetFormatPr defaultRowHeight="13.2" x14ac:dyDescent="0.25"/>
  <cols>
    <col min="1" max="1" width="34.77734375" bestFit="1" customWidth="1"/>
    <col min="2" max="2" width="5" bestFit="1" customWidth="1"/>
    <col min="3" max="3" width="6.21875" bestFit="1" customWidth="1"/>
    <col min="4" max="4" width="13.77734375" bestFit="1" customWidth="1"/>
    <col min="5" max="5" width="15.21875" bestFit="1" customWidth="1"/>
    <col min="6" max="10" width="11.77734375" bestFit="1" customWidth="1"/>
  </cols>
  <sheetData>
    <row r="1" spans="1:10" x14ac:dyDescent="0.25">
      <c r="A1" t="s">
        <v>58</v>
      </c>
    </row>
    <row r="3" spans="1:10" x14ac:dyDescent="0.25">
      <c r="A3" t="s">
        <v>59</v>
      </c>
      <c r="F3" t="s">
        <v>42</v>
      </c>
      <c r="G3" t="s">
        <v>43</v>
      </c>
      <c r="H3" t="s">
        <v>44</v>
      </c>
      <c r="I3" t="s">
        <v>45</v>
      </c>
      <c r="J3" t="s">
        <v>46</v>
      </c>
    </row>
    <row r="4" spans="1:10" x14ac:dyDescent="0.25">
      <c r="C4" t="s">
        <v>60</v>
      </c>
      <c r="D4" t="s">
        <v>61</v>
      </c>
      <c r="E4" t="s">
        <v>62</v>
      </c>
    </row>
    <row r="5" spans="1:10" x14ac:dyDescent="0.25">
      <c r="A5" t="s">
        <v>63</v>
      </c>
      <c r="D5" s="2">
        <v>0.1</v>
      </c>
      <c r="E5" s="1">
        <v>18500</v>
      </c>
      <c r="F5" s="1">
        <v>18500</v>
      </c>
      <c r="G5" s="1">
        <v>18500</v>
      </c>
      <c r="H5" s="1">
        <v>18500</v>
      </c>
      <c r="I5" s="1">
        <v>18500</v>
      </c>
      <c r="J5" s="1">
        <v>18500</v>
      </c>
    </row>
    <row r="6" spans="1:10" x14ac:dyDescent="0.25">
      <c r="A6" t="s">
        <v>64</v>
      </c>
      <c r="D6" s="2">
        <v>0.1</v>
      </c>
      <c r="E6" s="1">
        <v>12951</v>
      </c>
      <c r="F6" s="1">
        <v>12951</v>
      </c>
      <c r="G6" s="1">
        <v>12951</v>
      </c>
      <c r="H6" s="1">
        <v>12951</v>
      </c>
      <c r="I6" s="1">
        <v>12951</v>
      </c>
      <c r="J6" s="1">
        <v>12951</v>
      </c>
    </row>
    <row r="7" spans="1:10" x14ac:dyDescent="0.25">
      <c r="A7" t="s">
        <v>65</v>
      </c>
      <c r="D7" s="2">
        <v>1</v>
      </c>
      <c r="E7" s="1">
        <v>45000</v>
      </c>
      <c r="F7" s="1">
        <v>45000</v>
      </c>
      <c r="G7" s="1">
        <v>45000</v>
      </c>
      <c r="H7" s="1">
        <v>45000</v>
      </c>
      <c r="I7" s="1">
        <v>45000</v>
      </c>
      <c r="J7" s="1">
        <v>45000</v>
      </c>
    </row>
    <row r="9" spans="1:10" x14ac:dyDescent="0.25">
      <c r="A9" t="s">
        <v>66</v>
      </c>
      <c r="F9" s="1">
        <v>76451</v>
      </c>
      <c r="G9" s="1">
        <v>76451</v>
      </c>
      <c r="H9" s="1">
        <v>76451</v>
      </c>
      <c r="I9" s="1">
        <v>76451</v>
      </c>
      <c r="J9" s="1">
        <v>76451</v>
      </c>
    </row>
    <row r="10" spans="1:10" x14ac:dyDescent="0.25">
      <c r="A10" t="s">
        <v>67</v>
      </c>
      <c r="B10">
        <v>0.32</v>
      </c>
      <c r="F10" s="1">
        <v>24464.32</v>
      </c>
      <c r="G10" s="1">
        <v>24464.32</v>
      </c>
      <c r="H10" s="1">
        <v>24464.32</v>
      </c>
      <c r="I10" s="1">
        <v>24464.32</v>
      </c>
      <c r="J10" s="1">
        <v>24464.32</v>
      </c>
    </row>
    <row r="11" spans="1:10" x14ac:dyDescent="0.25">
      <c r="A11" t="s">
        <v>68</v>
      </c>
      <c r="F11" s="1">
        <v>100915.32</v>
      </c>
      <c r="G11" s="1">
        <v>100915.32</v>
      </c>
      <c r="H11" s="1">
        <v>100915.32</v>
      </c>
      <c r="I11" s="1">
        <v>100915.32</v>
      </c>
      <c r="J11" s="1">
        <v>100915.32</v>
      </c>
    </row>
    <row r="13" spans="1:10" x14ac:dyDescent="0.25">
      <c r="A13" t="s">
        <v>55</v>
      </c>
    </row>
    <row r="15" spans="1:10" x14ac:dyDescent="0.25">
      <c r="A15" t="s">
        <v>69</v>
      </c>
      <c r="F15" s="1">
        <v>5000</v>
      </c>
      <c r="G15" s="1">
        <v>5000</v>
      </c>
      <c r="H15" s="1">
        <v>5000</v>
      </c>
      <c r="I15" s="1">
        <v>5000</v>
      </c>
      <c r="J15" s="1">
        <v>5000</v>
      </c>
    </row>
    <row r="16" spans="1:10" x14ac:dyDescent="0.25">
      <c r="A16" t="s">
        <v>70</v>
      </c>
      <c r="F16" s="1">
        <v>4000</v>
      </c>
      <c r="G16" s="1">
        <v>4000</v>
      </c>
      <c r="H16" s="1">
        <v>4000</v>
      </c>
      <c r="I16" s="1">
        <v>4000</v>
      </c>
      <c r="J16" s="1">
        <v>4000</v>
      </c>
    </row>
    <row r="18" spans="1:10" x14ac:dyDescent="0.25">
      <c r="A18" t="s">
        <v>71</v>
      </c>
    </row>
    <row r="19" spans="1:10" x14ac:dyDescent="0.25">
      <c r="A19" t="s">
        <v>72</v>
      </c>
      <c r="F19" s="1">
        <v>35000</v>
      </c>
      <c r="G19" s="1">
        <v>35000</v>
      </c>
      <c r="H19" s="1">
        <v>35000</v>
      </c>
      <c r="I19" s="1">
        <v>35000</v>
      </c>
      <c r="J19" s="1">
        <v>35000</v>
      </c>
    </row>
    <row r="20" spans="1:10" x14ac:dyDescent="0.25">
      <c r="A20" t="s">
        <v>73</v>
      </c>
      <c r="F20" s="1">
        <v>2000</v>
      </c>
      <c r="G20" s="1">
        <v>2000</v>
      </c>
      <c r="H20" s="1">
        <v>2000</v>
      </c>
      <c r="I20" s="1">
        <v>2000</v>
      </c>
      <c r="J20" s="1">
        <v>2000</v>
      </c>
    </row>
    <row r="21" spans="1:10" x14ac:dyDescent="0.25">
      <c r="A21" t="s">
        <v>74</v>
      </c>
      <c r="F21" s="1">
        <v>2000</v>
      </c>
      <c r="G21" s="1">
        <v>2000</v>
      </c>
      <c r="H21" s="1">
        <v>2000</v>
      </c>
      <c r="I21" s="1">
        <v>2000</v>
      </c>
      <c r="J21" s="1">
        <v>2000</v>
      </c>
    </row>
    <row r="22" spans="1:10" x14ac:dyDescent="0.25">
      <c r="A22" t="s">
        <v>75</v>
      </c>
      <c r="F22" s="1">
        <v>1000</v>
      </c>
      <c r="G22" s="1">
        <v>1000</v>
      </c>
      <c r="H22" s="1">
        <v>1000</v>
      </c>
      <c r="I22" s="1">
        <v>1000</v>
      </c>
      <c r="J22" s="1">
        <v>1000</v>
      </c>
    </row>
    <row r="24" spans="1:10" x14ac:dyDescent="0.25">
      <c r="A24" t="s">
        <v>76</v>
      </c>
      <c r="F24" s="1">
        <v>149915.32</v>
      </c>
      <c r="G24" s="1">
        <v>149915.32</v>
      </c>
      <c r="H24" s="1">
        <v>149915.32</v>
      </c>
      <c r="I24" s="1">
        <v>149915.32</v>
      </c>
      <c r="J24" s="1">
        <v>149915.32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Internal Budget</vt:lpstr>
      <vt:lpstr>Sheet1</vt:lpstr>
      <vt:lpstr>'Internal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CCEB;dsteine@mail.med.upenn.edu</dc:creator>
  <cp:lastModifiedBy>Windows User</cp:lastModifiedBy>
  <cp:lastPrinted>2021-02-08T18:18:21Z</cp:lastPrinted>
  <dcterms:created xsi:type="dcterms:W3CDTF">1998-05-05T16:05:34Z</dcterms:created>
  <dcterms:modified xsi:type="dcterms:W3CDTF">2021-04-19T15:52:43Z</dcterms:modified>
</cp:coreProperties>
</file>